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20" windowWidth="14805" windowHeight="8010"/>
  </bookViews>
  <sheets>
    <sheet name="Sayfa1" sheetId="1" r:id="rId1"/>
    <sheet name="Sayfa2" sheetId="2" r:id="rId2"/>
    <sheet name="Sayfa3" sheetId="3" r:id="rId3"/>
  </sheets>
  <externalReferences>
    <externalReference r:id="rId4"/>
  </externalReferences>
  <calcPr calcId="125725"/>
</workbook>
</file>

<file path=xl/calcChain.xml><?xml version="1.0" encoding="utf-8"?>
<calcChain xmlns="http://schemas.openxmlformats.org/spreadsheetml/2006/main">
  <c r="O58" i="1"/>
  <c r="N58"/>
  <c r="M58"/>
  <c r="N57"/>
  <c r="M57"/>
  <c r="O57" s="1"/>
  <c r="N56"/>
  <c r="M56"/>
  <c r="O56" s="1"/>
  <c r="N55"/>
  <c r="M55"/>
  <c r="O55" s="1"/>
  <c r="O54"/>
  <c r="N54"/>
  <c r="M54"/>
  <c r="N53"/>
  <c r="M53"/>
  <c r="O53" s="1"/>
  <c r="N52"/>
  <c r="M52"/>
  <c r="O52" s="1"/>
  <c r="O51"/>
  <c r="N51"/>
  <c r="M51"/>
  <c r="O50"/>
  <c r="N50"/>
  <c r="M50"/>
  <c r="N49"/>
  <c r="M49"/>
  <c r="O49" s="1"/>
  <c r="N48"/>
  <c r="M48"/>
  <c r="O48" s="1"/>
  <c r="O47"/>
  <c r="N47"/>
  <c r="M47"/>
  <c r="O46"/>
  <c r="N46"/>
  <c r="M46"/>
  <c r="N45"/>
  <c r="M45"/>
  <c r="O45" s="1"/>
  <c r="N44"/>
  <c r="M44"/>
  <c r="O44" s="1"/>
  <c r="O43"/>
  <c r="N43"/>
  <c r="M43"/>
  <c r="O42"/>
  <c r="N42"/>
  <c r="M42"/>
  <c r="N41"/>
  <c r="M41"/>
  <c r="O41" s="1"/>
  <c r="N40"/>
  <c r="M40"/>
  <c r="O40" s="1"/>
  <c r="O39"/>
  <c r="N39"/>
  <c r="M39"/>
  <c r="O38"/>
  <c r="N38"/>
  <c r="M38"/>
  <c r="N37"/>
  <c r="M37"/>
  <c r="O37" s="1"/>
  <c r="N36"/>
  <c r="M36"/>
  <c r="O36" s="1"/>
  <c r="O35"/>
  <c r="N35"/>
  <c r="M35"/>
  <c r="O34"/>
  <c r="N34"/>
  <c r="M34"/>
  <c r="D34"/>
  <c r="O33"/>
  <c r="N33"/>
  <c r="M33"/>
  <c r="D33"/>
  <c r="O32"/>
  <c r="N32"/>
  <c r="M32"/>
  <c r="D32"/>
  <c r="O31"/>
  <c r="N31"/>
  <c r="M31"/>
  <c r="D31"/>
  <c r="O30"/>
  <c r="N30"/>
  <c r="M30"/>
  <c r="D30"/>
  <c r="O29"/>
  <c r="N29"/>
  <c r="M29"/>
  <c r="D29"/>
  <c r="O28"/>
  <c r="N28"/>
  <c r="M28"/>
  <c r="D28"/>
  <c r="O27"/>
  <c r="N27"/>
  <c r="M27"/>
  <c r="D27"/>
  <c r="O26"/>
  <c r="N26"/>
  <c r="M26"/>
  <c r="D26"/>
  <c r="O25"/>
  <c r="N25"/>
  <c r="M25"/>
  <c r="D25"/>
  <c r="C25"/>
  <c r="O24"/>
  <c r="N24"/>
  <c r="M24"/>
  <c r="D24"/>
  <c r="C24"/>
  <c r="N23"/>
  <c r="M23"/>
  <c r="O23" s="1"/>
  <c r="D23"/>
  <c r="C23"/>
  <c r="N22"/>
  <c r="M22"/>
  <c r="O22" s="1"/>
  <c r="D22"/>
  <c r="C22"/>
  <c r="O21"/>
  <c r="N21"/>
  <c r="M21"/>
  <c r="D21"/>
  <c r="C21"/>
  <c r="O20"/>
  <c r="N20"/>
  <c r="M20"/>
  <c r="D20"/>
  <c r="C20"/>
  <c r="N19"/>
  <c r="M19"/>
  <c r="O19" s="1"/>
  <c r="D19"/>
  <c r="C19"/>
  <c r="N18"/>
  <c r="M18"/>
  <c r="O18" s="1"/>
  <c r="D18"/>
  <c r="C18"/>
  <c r="O17"/>
  <c r="N17"/>
  <c r="M17"/>
  <c r="D17"/>
  <c r="C17"/>
  <c r="O16"/>
  <c r="N16"/>
  <c r="M16"/>
  <c r="D16"/>
  <c r="C16"/>
  <c r="N15"/>
  <c r="M15"/>
  <c r="O15" s="1"/>
  <c r="D15"/>
  <c r="C15"/>
  <c r="N14"/>
  <c r="M14"/>
  <c r="O14" s="1"/>
  <c r="D14"/>
  <c r="C14"/>
  <c r="O13"/>
  <c r="N13"/>
  <c r="M13"/>
  <c r="D13"/>
  <c r="C13"/>
  <c r="O12"/>
  <c r="N12"/>
  <c r="M12"/>
  <c r="D12"/>
  <c r="C12"/>
  <c r="N11"/>
  <c r="M11"/>
  <c r="O11" s="1"/>
  <c r="D11"/>
  <c r="C11"/>
  <c r="N10"/>
  <c r="M10"/>
  <c r="O10" s="1"/>
  <c r="D10"/>
  <c r="C10"/>
  <c r="O9"/>
  <c r="N9"/>
  <c r="M9"/>
  <c r="D9"/>
  <c r="C9"/>
  <c r="O8"/>
  <c r="N8"/>
  <c r="M8"/>
  <c r="D8"/>
  <c r="C8"/>
  <c r="N7"/>
  <c r="M7"/>
  <c r="O7" s="1"/>
  <c r="D7"/>
  <c r="C7"/>
  <c r="N6"/>
  <c r="M6"/>
  <c r="O6" s="1"/>
  <c r="D6"/>
  <c r="C6"/>
  <c r="R5"/>
  <c r="Q5"/>
  <c r="P5"/>
  <c r="N5"/>
  <c r="M5"/>
  <c r="O5" s="1"/>
  <c r="J5"/>
  <c r="I5"/>
  <c r="F5"/>
  <c r="E5"/>
  <c r="D5"/>
  <c r="C5"/>
  <c r="B5"/>
  <c r="R4"/>
  <c r="Q4"/>
  <c r="P4"/>
  <c r="O4"/>
  <c r="N4"/>
  <c r="M4"/>
  <c r="J4"/>
  <c r="I4"/>
  <c r="F4"/>
  <c r="E4"/>
  <c r="D4"/>
  <c r="C4"/>
  <c r="B4"/>
</calcChain>
</file>

<file path=xl/sharedStrings.xml><?xml version="1.0" encoding="utf-8"?>
<sst xmlns="http://schemas.openxmlformats.org/spreadsheetml/2006/main" count="414" uniqueCount="115">
  <si>
    <t>1-Mülkiyeti/Tasarrufu belediyemize ait, aşağıdaki listede nitelikleri belirtilmiş taşınmazların aşağıda belirtilen ihale süresi ile kira/satış/ürün ihaleleri Belediye Meclis Toplantı salonunda belediye encümenince 2886 sayılı Devlet İhale Kanunu’nun 45. maddesine istinaden Açık Teklif Usulü ile yapılacaktır.</t>
  </si>
  <si>
    <t>SIRA</t>
  </si>
  <si>
    <t>MAHALLE</t>
  </si>
  <si>
    <t>ADA</t>
  </si>
  <si>
    <t>PARSEL</t>
  </si>
  <si>
    <t>NİTELİĞİ</t>
  </si>
  <si>
    <t>ALANI
(m²)</t>
  </si>
  <si>
    <t>ADRESİ</t>
  </si>
  <si>
    <t>KULLANIM AMACI</t>
  </si>
  <si>
    <t>İHALE
SÜRESİ
 (YIL)</t>
  </si>
  <si>
    <t>TAŞINMAZIN
AYLIK KİRA
BEDELİ+KDV</t>
  </si>
  <si>
    <t>TAŞINMAZIN
YILIK KİRA
BEDELİ</t>
  </si>
  <si>
    <t>GEÇİCİ 
TEMİNAT
BEDELİ</t>
  </si>
  <si>
    <t>ŞARTNAME
 BEDELİ</t>
  </si>
  <si>
    <t>SATIŞ
KİRA
ÜRÜN</t>
  </si>
  <si>
    <t>İHALE
TARİHİ</t>
  </si>
  <si>
    <t>İHALE
SAATİ</t>
  </si>
  <si>
    <t>1811 SK. NO:2 İNCİRLİOVA/AYDIN</t>
  </si>
  <si>
    <t>İŞ YERİ</t>
  </si>
  <si>
    <t>+</t>
  </si>
  <si>
    <t>KDV</t>
  </si>
  <si>
    <t>CUMHURİYET ADN. MEN. BULV. NO:98/204 İNCİRLİOVA/AYDIN</t>
  </si>
  <si>
    <t>ACARLAR</t>
  </si>
  <si>
    <t>ARSA</t>
  </si>
  <si>
    <t>ACARLAR ADN MEN.BULV. HAL PAZARYERİ NO:2/36 İNCİRLİOVA/AYDIN</t>
  </si>
  <si>
    <t>İŞYERİ</t>
  </si>
  <si>
    <t>KİRA</t>
  </si>
  <si>
    <t>ACARLAR ADN MEN.BULV. HAL PAZARYERİ NO:2/24 İNCİRLİOVA/AYDIN</t>
  </si>
  <si>
    <t>ACARLAR ADN MEN.BULV. HAL PAZARYERİ NO:2/4 İNCİRLİOVA/AYDIN</t>
  </si>
  <si>
    <t>ACARLAR ADN MEN.BULV. HAL PAZARYERİ NO:2/48 İNCİRLİOVA/AYDIN</t>
  </si>
  <si>
    <t>ACARLAR ADN MEN.BULV. HAL PAZARYERİ NO:98/200 İNCİRLİOVA/AYDIN</t>
  </si>
  <si>
    <t>ACARLAR ADN MEN.BULV. HAL PAZARYERİ NO:2/1 İNCİRLİOVA/AYDIN</t>
  </si>
  <si>
    <t>ACARLAR ADN MEN.BULV. HAL PAZARYERİ NO:2/26 İNCİRLİOVA/AYDIN</t>
  </si>
  <si>
    <t>ACARLAR ADN MEN.BULV. HAL PAZARYERİ NO:2/60 İNCİRLİOVA/AYDIN</t>
  </si>
  <si>
    <t>KARGİR EV</t>
  </si>
  <si>
    <t>ACARLAR ATATÜRK CAD. SANAYİ SİT. NO:3 İNCİRLİOVA/AYDIN</t>
  </si>
  <si>
    <t>ACARLAR ATATÜRK CAD. SANAYİ SİT. NO:7/B İNCİRLİOVA/AYDIN</t>
  </si>
  <si>
    <t>ACARLAR ATATÜRK CAD. SANAYİ SİT. NO:7/G İNCİRLİOVA/AYDIN</t>
  </si>
  <si>
    <t>ACARLAR ATATÜRK CAD. SANAYİ SİT. NO:7/H İNCİRLİOVA/AYDIN</t>
  </si>
  <si>
    <t>ACARLAR HAL PAZARYERİ NO:2/14 İNCİRLİOVA/AYDIN</t>
  </si>
  <si>
    <t>ACARLAR ADN MEN.BULV. HAL PAZARYERİ 1751 SOK. NO:4 İNCİRLİOVA/AYDIN</t>
  </si>
  <si>
    <t>ACARLAR ADN MEN.BULV. HAL PAZARYERİ NO:2/10 İNCİRLİOVA/AYDIN</t>
  </si>
  <si>
    <t>ACARLAR ADN MEN.BULV. HAL PAZARYERİ 1752 SOK NO:2 İNCİRLİOVA/AYDIN</t>
  </si>
  <si>
    <t>ACARLAR ADN MEN.BULV. HAL PAZARYERİ NO:2/12 İNCİRLİOVA/AYDIN</t>
  </si>
  <si>
    <t>ADNAN MEN.BULV. HAL PAZARYERİ NO:2/52 İNCİRLİOVA/AYDIN</t>
  </si>
  <si>
    <t>416 SOK. NO:1/E İNCİRLİOVA/AYDIN</t>
  </si>
  <si>
    <t>416 SOK. NO:1/1 (D ZEMİN 15)
İNCİRLİOVA/AYDIN</t>
  </si>
  <si>
    <t>416 SOK. NO:1/1 (D ZEMİN 14)
İNCİRLİOVA/AYDIN</t>
  </si>
  <si>
    <t>416 SOK. NO:1/D İNCİRLİOVA/AYDIN</t>
  </si>
  <si>
    <t>HAL CAD. NO:1/2B (G ZEMİN 7) İNCİRLİOVA/AYDIN</t>
  </si>
  <si>
    <t>DEPO</t>
  </si>
  <si>
    <t>Pazar Yeri</t>
  </si>
  <si>
    <t>ORTAOKUL CAD. NO:2/1B (C DIŞ 5)
İNCİRLİOVA/AYDIN</t>
  </si>
  <si>
    <t>ORTAOKUL CAD. NO:2/1 K
(C İÇ 7) İNCİRLİOVA/AYDIN</t>
  </si>
  <si>
    <t>Depo</t>
  </si>
  <si>
    <t>PROF.DR.TÜRKAN SAYLAN CAD. NO:173/5
İNCİRLİOVA/AYDIN</t>
  </si>
  <si>
    <t>PROF.DR.TÜRKAN SAYLAN CAD. NO:112/6
İNCİRLİOVA/AYDIN</t>
  </si>
  <si>
    <t>Köy Konağı</t>
  </si>
  <si>
    <t>DUMLUPINAR CAD. NO:51/D
İNCİRLİOVA/AYDIN</t>
  </si>
  <si>
    <t>DUMLUPINAR CAD. NO:51/E
İNCİRLİOVA/AYDIN</t>
  </si>
  <si>
    <t xml:space="preserve"> CUMHURİYET MAHALLESİ KAPALI PAZAR YERİ NO:4/A ( A BLOK /İÇ/12) İNCİRLİOVA/AYDIN</t>
  </si>
  <si>
    <t>42.90+60</t>
  </si>
  <si>
    <t xml:space="preserve"> İSTİKLAL MAHALLESİ ŞEHİT AST. SÜLEYMAN ÇAMLICA BUL. NO: 207-A D-3 İNCİRLİOVA/AYDIN</t>
  </si>
  <si>
    <t>38,65+60</t>
  </si>
  <si>
    <t xml:space="preserve"> İSTİKLAL MAHALLESİ ŞEHİT AST. SÜLEYMAN ÇAMLICA BUL. NO: 207-C D-1 İNCİRLİOVA/AYDIN</t>
  </si>
  <si>
    <t>ACARLAR HÜRRİYET 1769 SK. 17-E KAPALI PAZARYERİ İNCİRLİOVA/ AYDIN</t>
  </si>
  <si>
    <t>ACARLAR HÜRRİYET 1769 SK. 17-F KAPALI PAZARYERİ İNCİRLİOVA/ AYDIN</t>
  </si>
  <si>
    <t>ACARLAR MAHALLESİ (ATATÜRK) NO:7/D İNCİRLİOVA/ AYDIN</t>
  </si>
  <si>
    <t>ACARLAR MAHALLESİ (ATATÜRK) NO:7 İNCİRLİOVA/ AYDIN</t>
  </si>
  <si>
    <t>ACARLAR MAHALLESİ (ATATÜRK) NO:7/A İNCİRLİOVA/AYDIN</t>
  </si>
  <si>
    <t>ACARLAR MAHALLESİ (ATATÜRK) NO:9 İNCİRLİOVA/AYDIN</t>
  </si>
  <si>
    <t>ACARLAR MAHALLESİ (ATATÜRK) NO:9/B İNCİRLİOVA/AYDIN</t>
  </si>
  <si>
    <t>ACARLAR MAHALLESİ (ATATÜRK) NO:9/C İNCİRLİOVA/AYDIN</t>
  </si>
  <si>
    <t>ACARLAR MAHALLESİ (ATATÜRK) NO:7/C İNCİRLİOVA /AYDIN</t>
  </si>
  <si>
    <t>OSMANBÜKÜ</t>
  </si>
  <si>
    <t>OSMANBÜKÜ MAHALLESİ İNCİRLİOVA/AYDIN</t>
  </si>
  <si>
    <t>TARLA</t>
  </si>
  <si>
    <t>HACIALİOBASI</t>
  </si>
  <si>
    <t>HACIALİOBASI MAH. ATATÜRK CAD. NO:38/B İNCİRLİOVA/AYDIN</t>
  </si>
  <si>
    <t>KAHVEHANE</t>
  </si>
  <si>
    <t>ARZULAR</t>
  </si>
  <si>
    <t>MEYDAN</t>
  </si>
  <si>
    <t>ARZULAR MAH. 4501 SK. NO:43/A İNCİRLİOVA/AYDIN</t>
  </si>
  <si>
    <t>ADNAN MENDERES BLV. HAL PAZAR YERİ NO:98/196 İNCİRLİOVA/AYDIN</t>
  </si>
  <si>
    <t>ACARLAR MAH. 1746 SK. NO:1A İNCİRLİOVA/AYDIN</t>
  </si>
  <si>
    <t>ACARLAR MAH. ADNAN MENDERES BLV. NO:130  İNCİRLİOVA/AYDIN</t>
  </si>
  <si>
    <t>İNCİRLİOVA</t>
  </si>
  <si>
    <t>PAZAR YERİ</t>
  </si>
  <si>
    <t>CUMHURİYET MAH. ORTAOKUL CAD. NO:2/2F (D BLOK DIŞ:1) İNCİRLİOVA/AYDIN</t>
  </si>
  <si>
    <t>CUMHURİYET MAH. HAL CAD. NO:3/E
(B BLOK DIŞ:8)İNCİRLİOVA/AYDIN</t>
  </si>
  <si>
    <t>İSAFAKILAR</t>
  </si>
  <si>
    <t>Bir Katlı Betonarme Kahvehane</t>
  </si>
  <si>
    <t>İSAFAKILAR MAH. 4602 SOKAK NO:3/B İNCİRLİOVA/AYDIN</t>
  </si>
  <si>
    <t>CUMHURİYET MAH. HAL CAD. NO:3/1D
 (A /DIŞ/2)İNCİRLİOVA/AYDIN</t>
  </si>
  <si>
    <t>Boş alan</t>
  </si>
  <si>
    <t>ACARLAR MAH. A.MENDERES BULVARI NO:46 İNCİRLİOVA/AYDIN</t>
  </si>
  <si>
    <t>ERBEYLİ</t>
  </si>
  <si>
    <t>ATATÜRK CADDESİ NO:9/B İNCİRLİOVA/AYDIN</t>
  </si>
  <si>
    <t>3- İhaleye katılacak Tüzel Kişiler’den istenilecek belgeler;
a) İncirliova Belediyesine borcu bulunmadığına dair yazı (Kira, Emlak, İlan-Reklam, Çtv., vb.)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</si>
  <si>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4- İhaleye %50 / %50 ortak giren kişiler için 2. maddede istenilen belgelerle birlikte ortağının noterden tasdikli ortaklık beyannamesi.</t>
  </si>
  <si>
    <t>5- Yukarıdaki tabloda belirtilen İhale süresi dikkate alınarak muhammen kira bedelinin %3’ü oranındaki tutarında geçici teminat nakit olarak belediyemiz veznesine yatırılır.</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</si>
  <si>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</si>
  <si>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</si>
  <si>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</si>
  <si>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</si>
  <si>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</si>
  <si>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</si>
  <si>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12- Kira başlangıç tarihi yer teslim tarihidir.</t>
  </si>
  <si>
    <t>13- İdare, ihale gününe kadar, ilan edilen taşınmazın ihalesinden vazgeçme hak ve yetkisine sahiptir. Ayrıca yapılan ihalenin 15 gün içinde iptal yetkisi ita amirindedir.</t>
  </si>
  <si>
    <t>14- İhale Komisyonu ihaleyi yapıp yapmamakta serbesttir.</t>
  </si>
  <si>
    <t xml:space="preserve">        - İlan olunur.</t>
  </si>
  <si>
    <t xml:space="preserve">        - İş bu ilan 14 maddeden ibarettir.
</t>
  </si>
  <si>
    <t xml:space="preserve">                                                                                                                                                                                                                                                                                                                                                                                                                                                                                                                                                                                                                                                                                                                                                                                                                                                                                         </t>
  </si>
  <si>
    <t xml:space="preserve">SANDIKLI </t>
  </si>
  <si>
    <t>İLAN
T.C. İNCİRLİOVA BELEDİYE BAŞKANLIĞINDAN
KİRA İHALE İLANI</t>
  </si>
</sst>
</file>

<file path=xl/styles.xml><?xml version="1.0" encoding="utf-8"?>
<styleSheet xmlns="http://schemas.openxmlformats.org/spreadsheetml/2006/main">
  <numFmts count="3">
    <numFmt numFmtId="43" formatCode="_-* #,##0.00\ _₺_-;\-* #,##0.00\ _₺_-;_-* &quot;-&quot;??\ _₺_-;_-@_-"/>
    <numFmt numFmtId="164" formatCode="#,##0.00\ &quot;₺&quot;"/>
    <numFmt numFmtId="165" formatCode="dd/mm/yyyy;@"/>
  </numFmts>
  <fonts count="9">
    <font>
      <sz val="11"/>
      <color theme="1"/>
      <name val="Calibri"/>
      <family val="2"/>
      <charset val="162"/>
      <scheme val="minor"/>
    </font>
    <font>
      <sz val="11"/>
      <color theme="1"/>
      <name val="Calibri"/>
      <family val="2"/>
      <charset val="162"/>
      <scheme val="minor"/>
    </font>
    <font>
      <b/>
      <sz val="12"/>
      <color theme="1"/>
      <name val="Arial"/>
      <family val="2"/>
      <charset val="162"/>
    </font>
    <font>
      <sz val="11"/>
      <color theme="1"/>
      <name val="Arial"/>
      <family val="2"/>
      <charset val="162"/>
    </font>
    <font>
      <b/>
      <sz val="10"/>
      <color theme="1"/>
      <name val="Calibri"/>
      <family val="2"/>
      <charset val="162"/>
      <scheme val="minor"/>
    </font>
    <font>
      <b/>
      <sz val="8"/>
      <color theme="1"/>
      <name val="Calibri"/>
      <family val="2"/>
      <charset val="162"/>
      <scheme val="minor"/>
    </font>
    <font>
      <sz val="10"/>
      <color theme="1"/>
      <name val="Calibri"/>
      <family val="2"/>
      <charset val="162"/>
      <scheme val="minor"/>
    </font>
    <font>
      <u/>
      <sz val="11"/>
      <color theme="1"/>
      <name val="Arial"/>
      <family val="2"/>
      <charset val="162"/>
    </font>
    <font>
      <sz val="9"/>
      <color theme="1"/>
      <name val="Arial"/>
      <family val="2"/>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3" fillId="0" borderId="0" xfId="0" applyFont="1" applyBorder="1" applyAlignment="1">
      <alignment vertical="center"/>
    </xf>
    <xf numFmtId="0" fontId="4" fillId="2" borderId="4"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4" fontId="6" fillId="3" borderId="6" xfId="0" applyNumberFormat="1" applyFont="1" applyFill="1" applyBorder="1" applyAlignment="1">
      <alignment horizontal="center" vertical="center"/>
    </xf>
    <xf numFmtId="0" fontId="6" fillId="0" borderId="6" xfId="0" applyFont="1" applyBorder="1" applyAlignment="1">
      <alignment horizontal="center" vertical="center" wrapText="1"/>
    </xf>
    <xf numFmtId="164" fontId="6" fillId="3" borderId="6"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164" fontId="6" fillId="0" borderId="6" xfId="0" applyNumberFormat="1" applyFont="1" applyFill="1" applyBorder="1" applyAlignment="1" applyProtection="1">
      <alignment horizontal="center" vertical="center"/>
    </xf>
    <xf numFmtId="14" fontId="6" fillId="0" borderId="6" xfId="0" applyNumberFormat="1" applyFont="1" applyFill="1" applyBorder="1" applyAlignment="1" applyProtection="1">
      <alignment horizontal="center" vertical="center"/>
      <protection locked="0"/>
    </xf>
    <xf numFmtId="20" fontId="6" fillId="0" borderId="6" xfId="0" applyNumberFormat="1" applyFont="1" applyFill="1" applyBorder="1" applyAlignment="1">
      <alignment horizontal="center" vertical="center"/>
    </xf>
    <xf numFmtId="0" fontId="6" fillId="0" borderId="6" xfId="0" applyFont="1" applyBorder="1" applyAlignment="1">
      <alignment horizontal="center" vertical="center"/>
    </xf>
    <xf numFmtId="164" fontId="6" fillId="0" borderId="6" xfId="0" applyNumberFormat="1" applyFont="1" applyBorder="1" applyAlignment="1">
      <alignment horizontal="center" vertical="center"/>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1" applyNumberFormat="1" applyFont="1" applyBorder="1" applyAlignment="1">
      <alignment horizontal="center" vertical="center" wrapText="1"/>
    </xf>
    <xf numFmtId="0" fontId="6" fillId="0" borderId="6" xfId="1" applyNumberFormat="1" applyFont="1" applyFill="1" applyBorder="1" applyAlignment="1">
      <alignment horizontal="center" vertical="center" wrapText="1"/>
    </xf>
    <xf numFmtId="0" fontId="8" fillId="0" borderId="0" xfId="0" applyFont="1"/>
    <xf numFmtId="0" fontId="4" fillId="2" borderId="5" xfId="0" applyFont="1" applyFill="1" applyBorder="1" applyAlignment="1">
      <alignment horizontal="center" vertical="center" wrapText="1"/>
    </xf>
    <xf numFmtId="165" fontId="3" fillId="0" borderId="0" xfId="0" applyNumberFormat="1" applyFont="1" applyAlignment="1" applyProtection="1">
      <alignment horizontal="center"/>
      <protection locked="0"/>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2" borderId="5" xfId="0" applyFont="1" applyFill="1" applyBorder="1" applyAlignment="1">
      <alignment horizontal="center" vertical="center" wrapText="1"/>
    </xf>
  </cellXfs>
  <cellStyles count="2">
    <cellStyle name="Binlik Ayracı"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2" name="Resim 4">
          <a:extLst>
            <a:ext uri="{FF2B5EF4-FFF2-40B4-BE49-F238E27FC236}">
              <a16:creationId xmlns="" xmlns:a16="http://schemas.microsoft.com/office/drawing/2014/main"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68089" y="22411"/>
          <a:ext cx="900392" cy="821718"/>
        </a:xfrm>
        <a:prstGeom prst="rect">
          <a:avLst/>
        </a:prstGeom>
      </xdr:spPr>
    </xdr:pic>
    <xdr:clientData/>
  </xdr:twoCellAnchor>
  <xdr:twoCellAnchor>
    <xdr:from>
      <xdr:col>0</xdr:col>
      <xdr:colOff>168089</xdr:colOff>
      <xdr:row>0</xdr:row>
      <xdr:rowOff>22411</xdr:rowOff>
    </xdr:from>
    <xdr:to>
      <xdr:col>2</xdr:col>
      <xdr:colOff>201706</xdr:colOff>
      <xdr:row>1</xdr:row>
      <xdr:rowOff>15454</xdr:rowOff>
    </xdr:to>
    <xdr:pic>
      <xdr:nvPicPr>
        <xdr:cNvPr id="3"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100417" cy="8217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talamaveEncmen%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iriş"/>
      <sheetName val="Ortalama Encümene Sunulan"/>
      <sheetName val="İlan"/>
    </sheetNames>
    <sheetDataSet>
      <sheetData sheetId="0">
        <row r="10">
          <cell r="E10">
            <v>3</v>
          </cell>
        </row>
        <row r="11">
          <cell r="E11" t="str">
            <v>KİRA</v>
          </cell>
        </row>
        <row r="12">
          <cell r="E12">
            <v>45218</v>
          </cell>
        </row>
        <row r="13">
          <cell r="E13">
            <v>0.41666666666666669</v>
          </cell>
        </row>
        <row r="22">
          <cell r="E22">
            <v>1000</v>
          </cell>
        </row>
        <row r="23">
          <cell r="E23" t="str">
            <v>ACARLAR</v>
          </cell>
        </row>
        <row r="32">
          <cell r="E32">
            <v>3</v>
          </cell>
        </row>
        <row r="33">
          <cell r="E33" t="str">
            <v>KİRA</v>
          </cell>
        </row>
        <row r="34">
          <cell r="E34">
            <v>45218</v>
          </cell>
        </row>
        <row r="35">
          <cell r="E35">
            <v>0.4236111111111111</v>
          </cell>
        </row>
        <row r="44">
          <cell r="E44">
            <v>6500</v>
          </cell>
        </row>
      </sheetData>
      <sheetData sheetId="1">
        <row r="4">
          <cell r="B4" t="str">
            <v>ACARLAR</v>
          </cell>
          <cell r="C4">
            <v>0</v>
          </cell>
          <cell r="D4">
            <v>0</v>
          </cell>
          <cell r="E4" t="str">
            <v>BOŞ ALAN</v>
          </cell>
          <cell r="F4">
            <v>15</v>
          </cell>
        </row>
        <row r="5">
          <cell r="C5">
            <v>141</v>
          </cell>
          <cell r="D5">
            <v>3</v>
          </cell>
          <cell r="E5" t="str">
            <v>ARSA</v>
          </cell>
          <cell r="F5">
            <v>40</v>
          </cell>
        </row>
        <row r="6">
          <cell r="C6">
            <v>141</v>
          </cell>
          <cell r="D6">
            <v>1</v>
          </cell>
        </row>
        <row r="7">
          <cell r="C7">
            <v>141</v>
          </cell>
          <cell r="D7">
            <v>1</v>
          </cell>
        </row>
        <row r="8">
          <cell r="C8">
            <v>141</v>
          </cell>
          <cell r="D8">
            <v>1</v>
          </cell>
        </row>
        <row r="9">
          <cell r="C9">
            <v>141</v>
          </cell>
          <cell r="D9">
            <v>1</v>
          </cell>
        </row>
        <row r="10">
          <cell r="C10">
            <v>141</v>
          </cell>
          <cell r="D10">
            <v>3</v>
          </cell>
        </row>
        <row r="11">
          <cell r="C11">
            <v>141</v>
          </cell>
          <cell r="D11">
            <v>1</v>
          </cell>
        </row>
        <row r="12">
          <cell r="C12">
            <v>141</v>
          </cell>
          <cell r="D12">
            <v>1</v>
          </cell>
        </row>
        <row r="13">
          <cell r="C13">
            <v>141</v>
          </cell>
          <cell r="D13">
            <v>2</v>
          </cell>
        </row>
        <row r="14">
          <cell r="C14">
            <v>104</v>
          </cell>
          <cell r="D14">
            <v>1</v>
          </cell>
        </row>
        <row r="15">
          <cell r="C15">
            <v>104</v>
          </cell>
          <cell r="D15">
            <v>1</v>
          </cell>
        </row>
        <row r="16">
          <cell r="C16">
            <v>104</v>
          </cell>
          <cell r="D16">
            <v>1</v>
          </cell>
        </row>
        <row r="17">
          <cell r="C17">
            <v>104</v>
          </cell>
          <cell r="D17">
            <v>1</v>
          </cell>
        </row>
        <row r="18">
          <cell r="C18">
            <v>141</v>
          </cell>
          <cell r="D18">
            <v>1</v>
          </cell>
        </row>
        <row r="19">
          <cell r="C19">
            <v>141</v>
          </cell>
          <cell r="D19">
            <v>1</v>
          </cell>
        </row>
        <row r="20">
          <cell r="C20">
            <v>141</v>
          </cell>
          <cell r="D20">
            <v>1</v>
          </cell>
        </row>
        <row r="21">
          <cell r="C21">
            <v>141</v>
          </cell>
          <cell r="D21">
            <v>2</v>
          </cell>
        </row>
        <row r="22">
          <cell r="C22">
            <v>141</v>
          </cell>
          <cell r="D22">
            <v>1</v>
          </cell>
        </row>
        <row r="23">
          <cell r="C23">
            <v>141</v>
          </cell>
          <cell r="D23">
            <v>2</v>
          </cell>
        </row>
        <row r="24">
          <cell r="C24">
            <v>0</v>
          </cell>
          <cell r="D24">
            <v>8503</v>
          </cell>
        </row>
        <row r="25">
          <cell r="C25">
            <v>0</v>
          </cell>
          <cell r="D25">
            <v>8503</v>
          </cell>
        </row>
        <row r="26">
          <cell r="D26">
            <v>8503</v>
          </cell>
        </row>
        <row r="27">
          <cell r="D27">
            <v>8503</v>
          </cell>
        </row>
        <row r="28">
          <cell r="D28">
            <v>8503</v>
          </cell>
        </row>
        <row r="29">
          <cell r="D29">
            <v>8762</v>
          </cell>
        </row>
        <row r="30">
          <cell r="D30">
            <v>8762</v>
          </cell>
        </row>
        <row r="31">
          <cell r="D31">
            <v>9596</v>
          </cell>
        </row>
        <row r="32">
          <cell r="D32">
            <v>9429</v>
          </cell>
        </row>
        <row r="33">
          <cell r="D33">
            <v>14</v>
          </cell>
        </row>
        <row r="34">
          <cell r="D34">
            <v>14</v>
          </cell>
        </row>
      </sheetData>
      <sheetData sheetId="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6"/>
  <sheetViews>
    <sheetView tabSelected="1" workbookViewId="0">
      <selection activeCell="B74" sqref="B74"/>
    </sheetView>
  </sheetViews>
  <sheetFormatPr defaultColWidth="6.42578125" defaultRowHeight="15"/>
  <cols>
    <col min="1" max="1" width="3" bestFit="1" customWidth="1"/>
    <col min="2" max="2" width="11.85546875" customWidth="1"/>
    <col min="3" max="3" width="4.28515625" bestFit="1" customWidth="1"/>
    <col min="4" max="4" width="6.7109375" bestFit="1" customWidth="1"/>
    <col min="5" max="5" width="10.85546875" customWidth="1"/>
    <col min="6" max="6" width="9.28515625" bestFit="1" customWidth="1"/>
    <col min="7" max="7" width="30.42578125" customWidth="1"/>
    <col min="8" max="8" width="10.7109375" customWidth="1"/>
    <col min="9" max="9" width="6.140625" bestFit="1" customWidth="1"/>
    <col min="10" max="10" width="10.28515625" bestFit="1" customWidth="1"/>
    <col min="11" max="11" width="1.7109375" bestFit="1" customWidth="1"/>
    <col min="12" max="12" width="3.7109375" bestFit="1" customWidth="1"/>
    <col min="13" max="13" width="12.5703125" customWidth="1"/>
    <col min="14" max="14" width="10.28515625" bestFit="1" customWidth="1"/>
    <col min="15" max="15" width="9.7109375" bestFit="1" customWidth="1"/>
    <col min="16" max="16" width="6.42578125" customWidth="1"/>
    <col min="17" max="17" width="10.42578125" customWidth="1"/>
    <col min="18" max="18" width="6.7109375" customWidth="1"/>
  </cols>
  <sheetData>
    <row r="1" spans="1:19" ht="65.25" customHeight="1" thickBot="1">
      <c r="A1" s="34" t="s">
        <v>114</v>
      </c>
      <c r="B1" s="34"/>
      <c r="C1" s="34"/>
      <c r="D1" s="34"/>
      <c r="E1" s="34"/>
      <c r="F1" s="34"/>
      <c r="G1" s="34"/>
      <c r="H1" s="34"/>
      <c r="I1" s="34"/>
      <c r="J1" s="34"/>
      <c r="K1" s="34"/>
      <c r="L1" s="34"/>
      <c r="M1" s="34"/>
      <c r="N1" s="34"/>
      <c r="O1" s="34"/>
      <c r="P1" s="34"/>
      <c r="Q1" s="34"/>
      <c r="R1" s="34"/>
    </row>
    <row r="2" spans="1:19" ht="36" customHeight="1" thickBot="1">
      <c r="A2" s="35" t="s">
        <v>0</v>
      </c>
      <c r="B2" s="36"/>
      <c r="C2" s="36"/>
      <c r="D2" s="36"/>
      <c r="E2" s="36"/>
      <c r="F2" s="36"/>
      <c r="G2" s="36"/>
      <c r="H2" s="36"/>
      <c r="I2" s="36"/>
      <c r="J2" s="36"/>
      <c r="K2" s="36"/>
      <c r="L2" s="36"/>
      <c r="M2" s="36"/>
      <c r="N2" s="36"/>
      <c r="O2" s="36"/>
      <c r="P2" s="36"/>
      <c r="Q2" s="36"/>
      <c r="R2" s="37"/>
      <c r="S2" s="1"/>
    </row>
    <row r="3" spans="1:19" ht="44.25" customHeight="1">
      <c r="A3" s="2" t="s">
        <v>1</v>
      </c>
      <c r="B3" s="3" t="s">
        <v>2</v>
      </c>
      <c r="C3" s="3" t="s">
        <v>3</v>
      </c>
      <c r="D3" s="3" t="s">
        <v>4</v>
      </c>
      <c r="E3" s="3" t="s">
        <v>5</v>
      </c>
      <c r="F3" s="26" t="s">
        <v>6</v>
      </c>
      <c r="G3" s="4" t="s">
        <v>7</v>
      </c>
      <c r="H3" s="5" t="s">
        <v>8</v>
      </c>
      <c r="I3" s="26" t="s">
        <v>9</v>
      </c>
      <c r="J3" s="38" t="s">
        <v>10</v>
      </c>
      <c r="K3" s="38"/>
      <c r="L3" s="38"/>
      <c r="M3" s="26" t="s">
        <v>11</v>
      </c>
      <c r="N3" s="26" t="s">
        <v>12</v>
      </c>
      <c r="O3" s="26" t="s">
        <v>13</v>
      </c>
      <c r="P3" s="26" t="s">
        <v>14</v>
      </c>
      <c r="Q3" s="26" t="s">
        <v>15</v>
      </c>
      <c r="R3" s="6" t="s">
        <v>16</v>
      </c>
    </row>
    <row r="4" spans="1:19" ht="33" customHeight="1">
      <c r="A4" s="7">
        <v>1</v>
      </c>
      <c r="B4" s="8" t="str">
        <f>'[1]Ortalama Encümene Sunulan'!B4</f>
        <v>ACARLAR</v>
      </c>
      <c r="C4" s="8">
        <f>'[1]Ortalama Encümene Sunulan'!C4:D4</f>
        <v>0</v>
      </c>
      <c r="D4" s="8">
        <f>'[1]Ortalama Encümene Sunulan'!D4</f>
        <v>0</v>
      </c>
      <c r="E4" s="9" t="str">
        <f>'[1]Ortalama Encümene Sunulan'!E4</f>
        <v>BOŞ ALAN</v>
      </c>
      <c r="F4" s="10">
        <f>'[1]Ortalama Encümene Sunulan'!F4</f>
        <v>15</v>
      </c>
      <c r="G4" s="11" t="s">
        <v>17</v>
      </c>
      <c r="H4" s="11" t="s">
        <v>18</v>
      </c>
      <c r="I4" s="11">
        <f>[1]Giriş!E10</f>
        <v>3</v>
      </c>
      <c r="J4" s="12">
        <f>[1]Giriş!E22</f>
        <v>1000</v>
      </c>
      <c r="K4" s="13" t="s">
        <v>19</v>
      </c>
      <c r="L4" s="14" t="s">
        <v>20</v>
      </c>
      <c r="M4" s="15">
        <f>J4*12</f>
        <v>12000</v>
      </c>
      <c r="N4" s="15">
        <f>J4*36*0.03</f>
        <v>1080</v>
      </c>
      <c r="O4" s="15" t="str">
        <f>IF(AND(M4&lt;=200000,P4="KİRA"),"150,00",IF(AND(M4&lt;=500000,P4="KİRA"),"300,00",IF(AND(M4&lt;=10000000000,P4="KİRA"),"600,00",IF(AND(M4&lt;=200000,P4="SATIŞ"),"250,00",IF(AND(M4&lt;=500000,P4="SATIŞ"),"400,00",IF(AND(M4&lt;=10000000000,P4="SATIŞ"),"750,00",IF(AND(M4&lt;=200000,P4="ÜRÜN"),"150,00",IF(AND(M4&lt;=500000,P4="ÜRÜN"),"300,00",IF(AND(M4&lt;=10000000000,P4="ÜRÜN"),"600,00")))))))))</f>
        <v>150,00</v>
      </c>
      <c r="P4" s="15" t="str">
        <f>[1]Giriş!E11</f>
        <v>KİRA</v>
      </c>
      <c r="Q4" s="16">
        <f>[1]Giriş!E12</f>
        <v>45218</v>
      </c>
      <c r="R4" s="17">
        <f>[1]Giriş!E13</f>
        <v>0.41666666666666669</v>
      </c>
    </row>
    <row r="5" spans="1:19" ht="36" customHeight="1">
      <c r="A5" s="7">
        <v>2</v>
      </c>
      <c r="B5" s="8" t="str">
        <f>[1]Giriş!E23</f>
        <v>ACARLAR</v>
      </c>
      <c r="C5" s="8">
        <f>'[1]Ortalama Encümene Sunulan'!C5:D5</f>
        <v>141</v>
      </c>
      <c r="D5" s="8">
        <f>'[1]Ortalama Encümene Sunulan'!D5</f>
        <v>3</v>
      </c>
      <c r="E5" s="9" t="str">
        <f>'[1]Ortalama Encümene Sunulan'!E5</f>
        <v>ARSA</v>
      </c>
      <c r="F5" s="10">
        <f>'[1]Ortalama Encümene Sunulan'!F5</f>
        <v>40</v>
      </c>
      <c r="G5" s="11" t="s">
        <v>21</v>
      </c>
      <c r="H5" s="11" t="s">
        <v>18</v>
      </c>
      <c r="I5" s="11">
        <f>[1]Giriş!E32</f>
        <v>3</v>
      </c>
      <c r="J5" s="12">
        <f>[1]Giriş!E44</f>
        <v>6500</v>
      </c>
      <c r="K5" s="13" t="s">
        <v>19</v>
      </c>
      <c r="L5" s="14" t="s">
        <v>20</v>
      </c>
      <c r="M5" s="15">
        <f t="shared" ref="M5:M58" si="0">J5*12</f>
        <v>78000</v>
      </c>
      <c r="N5" s="15">
        <f t="shared" ref="N5:N58" si="1">J5*36*0.03</f>
        <v>7020</v>
      </c>
      <c r="O5" s="15" t="str">
        <f t="shared" ref="O5:O58" si="2">IF(AND(M5&lt;=200000,P5="KİRA"),"150,00",IF(AND(M5&lt;=500000,P5="KİRA"),"300,00",IF(AND(M5&lt;=10000000000,P5="KİRA"),"600,00",IF(AND(M5&lt;=200000,P5="SATIŞ"),"250,00",IF(AND(M5&lt;=500000,P5="SATIŞ"),"400,00",IF(AND(M5&lt;=10000000000,P5="SATIŞ"),"750,00",IF(AND(M5&lt;=200000,P5="ÜRÜN"),"150,00",IF(AND(M5&lt;=500000,P5="ÜRÜN"),"300,00",IF(AND(M5&lt;=10000000000,P5="ÜRÜN"),"600,00")))))))))</f>
        <v>150,00</v>
      </c>
      <c r="P5" s="15" t="str">
        <f>[1]Giriş!E33</f>
        <v>KİRA</v>
      </c>
      <c r="Q5" s="16">
        <f>[1]Giriş!E34</f>
        <v>45218</v>
      </c>
      <c r="R5" s="17">
        <f>[1]Giriş!E35</f>
        <v>0.4236111111111111</v>
      </c>
    </row>
    <row r="6" spans="1:19" ht="37.5" customHeight="1">
      <c r="A6" s="7">
        <v>3</v>
      </c>
      <c r="B6" s="8" t="s">
        <v>22</v>
      </c>
      <c r="C6" s="8">
        <f>'[1]Ortalama Encümene Sunulan'!C6:D6</f>
        <v>141</v>
      </c>
      <c r="D6" s="8">
        <f>'[1]Ortalama Encümene Sunulan'!D6</f>
        <v>1</v>
      </c>
      <c r="E6" s="9" t="s">
        <v>23</v>
      </c>
      <c r="F6" s="10">
        <v>13</v>
      </c>
      <c r="G6" s="11" t="s">
        <v>24</v>
      </c>
      <c r="H6" s="11" t="s">
        <v>25</v>
      </c>
      <c r="I6" s="11">
        <v>3</v>
      </c>
      <c r="J6" s="12">
        <v>1000</v>
      </c>
      <c r="K6" s="13" t="s">
        <v>19</v>
      </c>
      <c r="L6" s="14" t="s">
        <v>20</v>
      </c>
      <c r="M6" s="15">
        <f t="shared" si="0"/>
        <v>12000</v>
      </c>
      <c r="N6" s="15">
        <f t="shared" si="1"/>
        <v>1080</v>
      </c>
      <c r="O6" s="15" t="str">
        <f t="shared" si="2"/>
        <v>150,00</v>
      </c>
      <c r="P6" s="15" t="s">
        <v>26</v>
      </c>
      <c r="Q6" s="16">
        <v>45218</v>
      </c>
      <c r="R6" s="17">
        <v>0.43055555555555503</v>
      </c>
    </row>
    <row r="7" spans="1:19" ht="36" customHeight="1">
      <c r="A7" s="7">
        <v>4</v>
      </c>
      <c r="B7" s="8" t="s">
        <v>22</v>
      </c>
      <c r="C7" s="8">
        <f>'[1]Ortalama Encümene Sunulan'!C7:D7</f>
        <v>141</v>
      </c>
      <c r="D7" s="8">
        <f>'[1]Ortalama Encümene Sunulan'!D7</f>
        <v>1</v>
      </c>
      <c r="E7" s="9" t="s">
        <v>23</v>
      </c>
      <c r="F7" s="10">
        <v>25</v>
      </c>
      <c r="G7" s="11" t="s">
        <v>27</v>
      </c>
      <c r="H7" s="11" t="s">
        <v>25</v>
      </c>
      <c r="I7" s="11">
        <v>3</v>
      </c>
      <c r="J7" s="12">
        <v>1500</v>
      </c>
      <c r="K7" s="13" t="s">
        <v>19</v>
      </c>
      <c r="L7" s="14" t="s">
        <v>20</v>
      </c>
      <c r="M7" s="15">
        <f t="shared" si="0"/>
        <v>18000</v>
      </c>
      <c r="N7" s="15">
        <f t="shared" si="1"/>
        <v>1620</v>
      </c>
      <c r="O7" s="15" t="str">
        <f t="shared" si="2"/>
        <v>150,00</v>
      </c>
      <c r="P7" s="15" t="s">
        <v>26</v>
      </c>
      <c r="Q7" s="16">
        <v>45218</v>
      </c>
      <c r="R7" s="17">
        <v>0.4375</v>
      </c>
    </row>
    <row r="8" spans="1:19" ht="36" customHeight="1">
      <c r="A8" s="7">
        <v>5</v>
      </c>
      <c r="B8" s="8" t="s">
        <v>22</v>
      </c>
      <c r="C8" s="8">
        <f>'[1]Ortalama Encümene Sunulan'!C8:D8</f>
        <v>141</v>
      </c>
      <c r="D8" s="8">
        <f>'[1]Ortalama Encümene Sunulan'!D8</f>
        <v>1</v>
      </c>
      <c r="E8" s="9" t="s">
        <v>23</v>
      </c>
      <c r="F8" s="10">
        <v>30</v>
      </c>
      <c r="G8" s="11" t="s">
        <v>28</v>
      </c>
      <c r="H8" s="11" t="s">
        <v>25</v>
      </c>
      <c r="I8" s="11">
        <v>3</v>
      </c>
      <c r="J8" s="12">
        <v>1500</v>
      </c>
      <c r="K8" s="13" t="s">
        <v>19</v>
      </c>
      <c r="L8" s="14" t="s">
        <v>20</v>
      </c>
      <c r="M8" s="15">
        <f t="shared" si="0"/>
        <v>18000</v>
      </c>
      <c r="N8" s="15">
        <f t="shared" si="1"/>
        <v>1620</v>
      </c>
      <c r="O8" s="15" t="str">
        <f t="shared" si="2"/>
        <v>150,00</v>
      </c>
      <c r="P8" s="15" t="s">
        <v>26</v>
      </c>
      <c r="Q8" s="16">
        <v>45218</v>
      </c>
      <c r="R8" s="17">
        <v>0.44444444444444398</v>
      </c>
    </row>
    <row r="9" spans="1:19" ht="36" customHeight="1">
      <c r="A9" s="7">
        <v>6</v>
      </c>
      <c r="B9" s="8" t="s">
        <v>22</v>
      </c>
      <c r="C9" s="8">
        <f>'[1]Ortalama Encümene Sunulan'!C9:D9</f>
        <v>141</v>
      </c>
      <c r="D9" s="8">
        <f>'[1]Ortalama Encümene Sunulan'!D9</f>
        <v>1</v>
      </c>
      <c r="E9" s="9" t="s">
        <v>23</v>
      </c>
      <c r="F9" s="10">
        <v>50</v>
      </c>
      <c r="G9" s="11" t="s">
        <v>29</v>
      </c>
      <c r="H9" s="11" t="s">
        <v>25</v>
      </c>
      <c r="I9" s="11">
        <v>3</v>
      </c>
      <c r="J9" s="12">
        <v>3000</v>
      </c>
      <c r="K9" s="13" t="s">
        <v>19</v>
      </c>
      <c r="L9" s="14" t="s">
        <v>20</v>
      </c>
      <c r="M9" s="15">
        <f t="shared" si="0"/>
        <v>36000</v>
      </c>
      <c r="N9" s="15">
        <f t="shared" si="1"/>
        <v>3240</v>
      </c>
      <c r="O9" s="15" t="str">
        <f t="shared" si="2"/>
        <v>150,00</v>
      </c>
      <c r="P9" s="15" t="s">
        <v>26</v>
      </c>
      <c r="Q9" s="16">
        <v>45218</v>
      </c>
      <c r="R9" s="17">
        <v>0.45138888888888901</v>
      </c>
    </row>
    <row r="10" spans="1:19" ht="36" customHeight="1">
      <c r="A10" s="7">
        <v>7</v>
      </c>
      <c r="B10" s="8" t="s">
        <v>22</v>
      </c>
      <c r="C10" s="8">
        <f>'[1]Ortalama Encümene Sunulan'!C10:D10</f>
        <v>141</v>
      </c>
      <c r="D10" s="8">
        <f>'[1]Ortalama Encümene Sunulan'!D10</f>
        <v>3</v>
      </c>
      <c r="E10" s="9" t="s">
        <v>23</v>
      </c>
      <c r="F10" s="10">
        <v>30</v>
      </c>
      <c r="G10" s="11" t="s">
        <v>30</v>
      </c>
      <c r="H10" s="11" t="s">
        <v>25</v>
      </c>
      <c r="I10" s="11">
        <v>3</v>
      </c>
      <c r="J10" s="12">
        <v>2000</v>
      </c>
      <c r="K10" s="13" t="s">
        <v>19</v>
      </c>
      <c r="L10" s="14" t="s">
        <v>20</v>
      </c>
      <c r="M10" s="15">
        <f t="shared" si="0"/>
        <v>24000</v>
      </c>
      <c r="N10" s="15">
        <f t="shared" si="1"/>
        <v>2160</v>
      </c>
      <c r="O10" s="15" t="str">
        <f t="shared" si="2"/>
        <v>150,00</v>
      </c>
      <c r="P10" s="15" t="s">
        <v>26</v>
      </c>
      <c r="Q10" s="16">
        <v>45218</v>
      </c>
      <c r="R10" s="17">
        <v>0.45833333333333298</v>
      </c>
    </row>
    <row r="11" spans="1:19" ht="36" customHeight="1">
      <c r="A11" s="7">
        <v>8</v>
      </c>
      <c r="B11" s="8" t="s">
        <v>22</v>
      </c>
      <c r="C11" s="8">
        <f>'[1]Ortalama Encümene Sunulan'!C11:D11</f>
        <v>141</v>
      </c>
      <c r="D11" s="8">
        <f>'[1]Ortalama Encümene Sunulan'!D11</f>
        <v>1</v>
      </c>
      <c r="E11" s="9" t="s">
        <v>23</v>
      </c>
      <c r="F11" s="10">
        <v>30</v>
      </c>
      <c r="G11" s="11" t="s">
        <v>31</v>
      </c>
      <c r="H11" s="11" t="s">
        <v>25</v>
      </c>
      <c r="I11" s="11">
        <v>3</v>
      </c>
      <c r="J11" s="12">
        <v>1500</v>
      </c>
      <c r="K11" s="13" t="s">
        <v>19</v>
      </c>
      <c r="L11" s="14" t="s">
        <v>20</v>
      </c>
      <c r="M11" s="15">
        <f t="shared" si="0"/>
        <v>18000</v>
      </c>
      <c r="N11" s="15">
        <f t="shared" si="1"/>
        <v>1620</v>
      </c>
      <c r="O11" s="15" t="str">
        <f t="shared" si="2"/>
        <v>150,00</v>
      </c>
      <c r="P11" s="15" t="s">
        <v>26</v>
      </c>
      <c r="Q11" s="16">
        <v>45218</v>
      </c>
      <c r="R11" s="17">
        <v>0.46527777777777801</v>
      </c>
    </row>
    <row r="12" spans="1:19" ht="36" customHeight="1">
      <c r="A12" s="7">
        <v>9</v>
      </c>
      <c r="B12" s="8" t="s">
        <v>22</v>
      </c>
      <c r="C12" s="8">
        <f>'[1]Ortalama Encümene Sunulan'!C12:D12</f>
        <v>141</v>
      </c>
      <c r="D12" s="8">
        <f>'[1]Ortalama Encümene Sunulan'!D12</f>
        <v>1</v>
      </c>
      <c r="E12" s="9" t="s">
        <v>23</v>
      </c>
      <c r="F12" s="10">
        <v>12</v>
      </c>
      <c r="G12" s="11" t="s">
        <v>32</v>
      </c>
      <c r="H12" s="11" t="s">
        <v>25</v>
      </c>
      <c r="I12" s="11">
        <v>3</v>
      </c>
      <c r="J12" s="12">
        <v>1500</v>
      </c>
      <c r="K12" s="13" t="s">
        <v>19</v>
      </c>
      <c r="L12" s="14" t="s">
        <v>20</v>
      </c>
      <c r="M12" s="15">
        <f t="shared" si="0"/>
        <v>18000</v>
      </c>
      <c r="N12" s="15">
        <f t="shared" si="1"/>
        <v>1620</v>
      </c>
      <c r="O12" s="15" t="str">
        <f t="shared" si="2"/>
        <v>150,00</v>
      </c>
      <c r="P12" s="15" t="s">
        <v>26</v>
      </c>
      <c r="Q12" s="16">
        <v>45218</v>
      </c>
      <c r="R12" s="17">
        <v>0.47222222222222199</v>
      </c>
    </row>
    <row r="13" spans="1:19" ht="36" customHeight="1">
      <c r="A13" s="7">
        <v>10</v>
      </c>
      <c r="B13" s="8" t="s">
        <v>22</v>
      </c>
      <c r="C13" s="8">
        <f>'[1]Ortalama Encümene Sunulan'!C13:D13</f>
        <v>141</v>
      </c>
      <c r="D13" s="8">
        <f>'[1]Ortalama Encümene Sunulan'!D13</f>
        <v>2</v>
      </c>
      <c r="E13" s="9" t="s">
        <v>23</v>
      </c>
      <c r="F13" s="10">
        <v>50</v>
      </c>
      <c r="G13" s="11" t="s">
        <v>33</v>
      </c>
      <c r="H13" s="11" t="s">
        <v>25</v>
      </c>
      <c r="I13" s="11">
        <v>3</v>
      </c>
      <c r="J13" s="12">
        <v>3000</v>
      </c>
      <c r="K13" s="13" t="s">
        <v>19</v>
      </c>
      <c r="L13" s="14" t="s">
        <v>20</v>
      </c>
      <c r="M13" s="15">
        <f t="shared" si="0"/>
        <v>36000</v>
      </c>
      <c r="N13" s="15">
        <f t="shared" si="1"/>
        <v>3240</v>
      </c>
      <c r="O13" s="15" t="str">
        <f t="shared" si="2"/>
        <v>150,00</v>
      </c>
      <c r="P13" s="15" t="s">
        <v>26</v>
      </c>
      <c r="Q13" s="16">
        <v>45218</v>
      </c>
      <c r="R13" s="17">
        <v>0.47916666666666602</v>
      </c>
    </row>
    <row r="14" spans="1:19" ht="36" customHeight="1">
      <c r="A14" s="7">
        <v>11</v>
      </c>
      <c r="B14" s="8" t="s">
        <v>22</v>
      </c>
      <c r="C14" s="8">
        <f>'[1]Ortalama Encümene Sunulan'!C14:D14</f>
        <v>104</v>
      </c>
      <c r="D14" s="8">
        <f>'[1]Ortalama Encümene Sunulan'!D14</f>
        <v>1</v>
      </c>
      <c r="E14" s="9" t="s">
        <v>34</v>
      </c>
      <c r="F14" s="10">
        <v>50</v>
      </c>
      <c r="G14" s="11" t="s">
        <v>35</v>
      </c>
      <c r="H14" s="11" t="s">
        <v>25</v>
      </c>
      <c r="I14" s="11">
        <v>3</v>
      </c>
      <c r="J14" s="12">
        <v>1500</v>
      </c>
      <c r="K14" s="13" t="s">
        <v>19</v>
      </c>
      <c r="L14" s="14" t="s">
        <v>20</v>
      </c>
      <c r="M14" s="15">
        <f t="shared" si="0"/>
        <v>18000</v>
      </c>
      <c r="N14" s="15">
        <f t="shared" si="1"/>
        <v>1620</v>
      </c>
      <c r="O14" s="15" t="str">
        <f t="shared" si="2"/>
        <v>150,00</v>
      </c>
      <c r="P14" s="15" t="s">
        <v>26</v>
      </c>
      <c r="Q14" s="16">
        <v>45218</v>
      </c>
      <c r="R14" s="17">
        <v>0.48611111111111099</v>
      </c>
    </row>
    <row r="15" spans="1:19" ht="36" customHeight="1">
      <c r="A15" s="7">
        <v>12</v>
      </c>
      <c r="B15" s="8" t="s">
        <v>22</v>
      </c>
      <c r="C15" s="8">
        <f>'[1]Ortalama Encümene Sunulan'!C15:D15</f>
        <v>104</v>
      </c>
      <c r="D15" s="8">
        <f>'[1]Ortalama Encümene Sunulan'!D15</f>
        <v>1</v>
      </c>
      <c r="E15" s="9" t="s">
        <v>34</v>
      </c>
      <c r="F15" s="10">
        <v>50</v>
      </c>
      <c r="G15" s="11" t="s">
        <v>36</v>
      </c>
      <c r="H15" s="11" t="s">
        <v>25</v>
      </c>
      <c r="I15" s="11">
        <v>3</v>
      </c>
      <c r="J15" s="12">
        <v>1500</v>
      </c>
      <c r="K15" s="13" t="s">
        <v>19</v>
      </c>
      <c r="L15" s="14" t="s">
        <v>20</v>
      </c>
      <c r="M15" s="15">
        <f t="shared" si="0"/>
        <v>18000</v>
      </c>
      <c r="N15" s="15">
        <f t="shared" si="1"/>
        <v>1620</v>
      </c>
      <c r="O15" s="15" t="str">
        <f t="shared" si="2"/>
        <v>150,00</v>
      </c>
      <c r="P15" s="15" t="s">
        <v>26</v>
      </c>
      <c r="Q15" s="16">
        <v>45218</v>
      </c>
      <c r="R15" s="17">
        <v>0.49305555555555503</v>
      </c>
    </row>
    <row r="16" spans="1:19" ht="36" customHeight="1">
      <c r="A16" s="7">
        <v>13</v>
      </c>
      <c r="B16" s="8" t="s">
        <v>22</v>
      </c>
      <c r="C16" s="8">
        <f>'[1]Ortalama Encümene Sunulan'!C16:D16</f>
        <v>104</v>
      </c>
      <c r="D16" s="8">
        <f>'[1]Ortalama Encümene Sunulan'!D16</f>
        <v>1</v>
      </c>
      <c r="E16" s="9" t="s">
        <v>34</v>
      </c>
      <c r="F16" s="10">
        <v>50</v>
      </c>
      <c r="G16" s="11" t="s">
        <v>37</v>
      </c>
      <c r="H16" s="11" t="s">
        <v>25</v>
      </c>
      <c r="I16" s="11">
        <v>3</v>
      </c>
      <c r="J16" s="12">
        <v>1500</v>
      </c>
      <c r="K16" s="13" t="s">
        <v>19</v>
      </c>
      <c r="L16" s="14" t="s">
        <v>20</v>
      </c>
      <c r="M16" s="15">
        <f t="shared" si="0"/>
        <v>18000</v>
      </c>
      <c r="N16" s="15">
        <f t="shared" si="1"/>
        <v>1620</v>
      </c>
      <c r="O16" s="15" t="str">
        <f t="shared" si="2"/>
        <v>150,00</v>
      </c>
      <c r="P16" s="15" t="s">
        <v>26</v>
      </c>
      <c r="Q16" s="16">
        <v>45218</v>
      </c>
      <c r="R16" s="17">
        <v>0.5</v>
      </c>
    </row>
    <row r="17" spans="1:18" ht="25.5">
      <c r="A17" s="7">
        <v>14</v>
      </c>
      <c r="B17" s="8" t="s">
        <v>22</v>
      </c>
      <c r="C17" s="8">
        <f>'[1]Ortalama Encümene Sunulan'!C17:D17</f>
        <v>104</v>
      </c>
      <c r="D17" s="8">
        <f>'[1]Ortalama Encümene Sunulan'!D17</f>
        <v>1</v>
      </c>
      <c r="E17" s="9" t="s">
        <v>34</v>
      </c>
      <c r="F17" s="10">
        <v>170</v>
      </c>
      <c r="G17" s="11" t="s">
        <v>38</v>
      </c>
      <c r="H17" s="11" t="s">
        <v>25</v>
      </c>
      <c r="I17" s="11">
        <v>3</v>
      </c>
      <c r="J17" s="12">
        <v>3000</v>
      </c>
      <c r="K17" s="13" t="s">
        <v>19</v>
      </c>
      <c r="L17" s="14" t="s">
        <v>20</v>
      </c>
      <c r="M17" s="15">
        <f t="shared" si="0"/>
        <v>36000</v>
      </c>
      <c r="N17" s="15">
        <f t="shared" si="1"/>
        <v>3240</v>
      </c>
      <c r="O17" s="15" t="str">
        <f t="shared" si="2"/>
        <v>150,00</v>
      </c>
      <c r="P17" s="15" t="s">
        <v>26</v>
      </c>
      <c r="Q17" s="16">
        <v>45218</v>
      </c>
      <c r="R17" s="17">
        <v>0.50694444444444398</v>
      </c>
    </row>
    <row r="18" spans="1:18" ht="25.5">
      <c r="A18" s="7">
        <v>15</v>
      </c>
      <c r="B18" s="8" t="s">
        <v>22</v>
      </c>
      <c r="C18" s="8">
        <f>'[1]Ortalama Encümene Sunulan'!C18:D18</f>
        <v>141</v>
      </c>
      <c r="D18" s="8">
        <f>'[1]Ortalama Encümene Sunulan'!D18</f>
        <v>1</v>
      </c>
      <c r="E18" s="9" t="s">
        <v>23</v>
      </c>
      <c r="F18" s="10">
        <v>14</v>
      </c>
      <c r="G18" s="11" t="s">
        <v>39</v>
      </c>
      <c r="H18" s="11" t="s">
        <v>25</v>
      </c>
      <c r="I18" s="11">
        <v>3</v>
      </c>
      <c r="J18" s="12">
        <v>1500</v>
      </c>
      <c r="K18" s="13" t="s">
        <v>19</v>
      </c>
      <c r="L18" s="14" t="s">
        <v>20</v>
      </c>
      <c r="M18" s="15">
        <f t="shared" si="0"/>
        <v>18000</v>
      </c>
      <c r="N18" s="15">
        <f t="shared" si="1"/>
        <v>1620</v>
      </c>
      <c r="O18" s="15" t="str">
        <f t="shared" si="2"/>
        <v>150,00</v>
      </c>
      <c r="P18" s="15" t="s">
        <v>26</v>
      </c>
      <c r="Q18" s="16">
        <v>45218</v>
      </c>
      <c r="R18" s="17">
        <v>0.51388888888888895</v>
      </c>
    </row>
    <row r="19" spans="1:18" ht="38.25">
      <c r="A19" s="7">
        <v>16</v>
      </c>
      <c r="B19" s="8" t="s">
        <v>22</v>
      </c>
      <c r="C19" s="8">
        <f>'[1]Ortalama Encümene Sunulan'!C19:D19</f>
        <v>141</v>
      </c>
      <c r="D19" s="8">
        <f>'[1]Ortalama Encümene Sunulan'!D19</f>
        <v>1</v>
      </c>
      <c r="E19" s="9" t="s">
        <v>23</v>
      </c>
      <c r="F19" s="10">
        <v>40</v>
      </c>
      <c r="G19" s="11" t="s">
        <v>40</v>
      </c>
      <c r="H19" s="11" t="s">
        <v>25</v>
      </c>
      <c r="I19" s="11">
        <v>3</v>
      </c>
      <c r="J19" s="12">
        <v>2500</v>
      </c>
      <c r="K19" s="13" t="s">
        <v>19</v>
      </c>
      <c r="L19" s="14" t="s">
        <v>20</v>
      </c>
      <c r="M19" s="15">
        <f t="shared" si="0"/>
        <v>30000</v>
      </c>
      <c r="N19" s="15">
        <f t="shared" si="1"/>
        <v>2700</v>
      </c>
      <c r="O19" s="15" t="str">
        <f t="shared" si="2"/>
        <v>150,00</v>
      </c>
      <c r="P19" s="15" t="s">
        <v>26</v>
      </c>
      <c r="Q19" s="16">
        <v>45218</v>
      </c>
      <c r="R19" s="17">
        <v>0.5625</v>
      </c>
    </row>
    <row r="20" spans="1:18" ht="38.25">
      <c r="A20" s="7">
        <v>17</v>
      </c>
      <c r="B20" s="8" t="s">
        <v>22</v>
      </c>
      <c r="C20" s="8">
        <f>'[1]Ortalama Encümene Sunulan'!C20:D20</f>
        <v>141</v>
      </c>
      <c r="D20" s="8">
        <f>'[1]Ortalama Encümene Sunulan'!D20</f>
        <v>1</v>
      </c>
      <c r="E20" s="9" t="s">
        <v>23</v>
      </c>
      <c r="F20" s="10">
        <v>15</v>
      </c>
      <c r="G20" s="11" t="s">
        <v>41</v>
      </c>
      <c r="H20" s="11" t="s">
        <v>25</v>
      </c>
      <c r="I20" s="11">
        <v>3</v>
      </c>
      <c r="J20" s="12">
        <v>1500</v>
      </c>
      <c r="K20" s="13" t="s">
        <v>19</v>
      </c>
      <c r="L20" s="14" t="s">
        <v>20</v>
      </c>
      <c r="M20" s="15">
        <f t="shared" si="0"/>
        <v>18000</v>
      </c>
      <c r="N20" s="15">
        <f t="shared" si="1"/>
        <v>1620</v>
      </c>
      <c r="O20" s="15" t="str">
        <f t="shared" si="2"/>
        <v>150,00</v>
      </c>
      <c r="P20" s="15" t="s">
        <v>26</v>
      </c>
      <c r="Q20" s="16">
        <v>45218</v>
      </c>
      <c r="R20" s="17">
        <v>0.56944444444444442</v>
      </c>
    </row>
    <row r="21" spans="1:18" ht="38.25">
      <c r="A21" s="7">
        <v>18</v>
      </c>
      <c r="B21" s="8" t="s">
        <v>22</v>
      </c>
      <c r="C21" s="8">
        <f>'[1]Ortalama Encümene Sunulan'!C21:D21</f>
        <v>141</v>
      </c>
      <c r="D21" s="8">
        <f>'[1]Ortalama Encümene Sunulan'!D21</f>
        <v>2</v>
      </c>
      <c r="E21" s="9" t="s">
        <v>23</v>
      </c>
      <c r="F21" s="10">
        <v>22</v>
      </c>
      <c r="G21" s="11" t="s">
        <v>42</v>
      </c>
      <c r="H21" s="11" t="s">
        <v>25</v>
      </c>
      <c r="I21" s="11">
        <v>3</v>
      </c>
      <c r="J21" s="12">
        <v>1500</v>
      </c>
      <c r="K21" s="13" t="s">
        <v>19</v>
      </c>
      <c r="L21" s="14" t="s">
        <v>20</v>
      </c>
      <c r="M21" s="15">
        <f t="shared" si="0"/>
        <v>18000</v>
      </c>
      <c r="N21" s="15">
        <f t="shared" si="1"/>
        <v>1620</v>
      </c>
      <c r="O21" s="15" t="str">
        <f t="shared" si="2"/>
        <v>150,00</v>
      </c>
      <c r="P21" s="15" t="s">
        <v>26</v>
      </c>
      <c r="Q21" s="16">
        <v>45218</v>
      </c>
      <c r="R21" s="17">
        <v>0.57638888888888895</v>
      </c>
    </row>
    <row r="22" spans="1:18" ht="38.25">
      <c r="A22" s="7">
        <v>19</v>
      </c>
      <c r="B22" s="8" t="s">
        <v>22</v>
      </c>
      <c r="C22" s="8">
        <f>'[1]Ortalama Encümene Sunulan'!C22:D22</f>
        <v>141</v>
      </c>
      <c r="D22" s="8">
        <f>'[1]Ortalama Encümene Sunulan'!D22</f>
        <v>1</v>
      </c>
      <c r="E22" s="9" t="s">
        <v>23</v>
      </c>
      <c r="F22" s="10">
        <v>14</v>
      </c>
      <c r="G22" s="11" t="s">
        <v>43</v>
      </c>
      <c r="H22" s="11" t="s">
        <v>25</v>
      </c>
      <c r="I22" s="11">
        <v>3</v>
      </c>
      <c r="J22" s="12">
        <v>1500</v>
      </c>
      <c r="K22" s="13" t="s">
        <v>19</v>
      </c>
      <c r="L22" s="14" t="s">
        <v>20</v>
      </c>
      <c r="M22" s="15">
        <f t="shared" si="0"/>
        <v>18000</v>
      </c>
      <c r="N22" s="15">
        <f t="shared" si="1"/>
        <v>1620</v>
      </c>
      <c r="O22" s="15" t="str">
        <f t="shared" si="2"/>
        <v>150,00</v>
      </c>
      <c r="P22" s="15" t="s">
        <v>26</v>
      </c>
      <c r="Q22" s="16">
        <v>45218</v>
      </c>
      <c r="R22" s="17">
        <v>0.58333333333333304</v>
      </c>
    </row>
    <row r="23" spans="1:18" ht="25.5">
      <c r="A23" s="7">
        <v>20</v>
      </c>
      <c r="B23" s="8" t="s">
        <v>22</v>
      </c>
      <c r="C23" s="8">
        <f>'[1]Ortalama Encümene Sunulan'!C23:D23</f>
        <v>141</v>
      </c>
      <c r="D23" s="8">
        <f>'[1]Ortalama Encümene Sunulan'!D23</f>
        <v>2</v>
      </c>
      <c r="E23" s="9" t="s">
        <v>23</v>
      </c>
      <c r="F23" s="10">
        <v>50</v>
      </c>
      <c r="G23" s="11" t="s">
        <v>44</v>
      </c>
      <c r="H23" s="11" t="s">
        <v>25</v>
      </c>
      <c r="I23" s="11">
        <v>3</v>
      </c>
      <c r="J23" s="12">
        <v>2000</v>
      </c>
      <c r="K23" s="13" t="s">
        <v>19</v>
      </c>
      <c r="L23" s="14" t="s">
        <v>20</v>
      </c>
      <c r="M23" s="15">
        <f t="shared" si="0"/>
        <v>24000</v>
      </c>
      <c r="N23" s="15">
        <f t="shared" si="1"/>
        <v>2160</v>
      </c>
      <c r="O23" s="15" t="str">
        <f t="shared" si="2"/>
        <v>150,00</v>
      </c>
      <c r="P23" s="15" t="s">
        <v>26</v>
      </c>
      <c r="Q23" s="16">
        <v>45218</v>
      </c>
      <c r="R23" s="17">
        <v>0.59027777777777801</v>
      </c>
    </row>
    <row r="24" spans="1:18">
      <c r="A24" s="7">
        <v>21</v>
      </c>
      <c r="B24" s="8" t="s">
        <v>86</v>
      </c>
      <c r="C24" s="8">
        <f>'[1]Ortalama Encümene Sunulan'!C24:D24</f>
        <v>0</v>
      </c>
      <c r="D24" s="8">
        <f>'[1]Ortalama Encümene Sunulan'!D24</f>
        <v>8503</v>
      </c>
      <c r="E24" s="9" t="s">
        <v>23</v>
      </c>
      <c r="F24" s="10">
        <v>24</v>
      </c>
      <c r="G24" s="11" t="s">
        <v>45</v>
      </c>
      <c r="H24" s="11" t="s">
        <v>25</v>
      </c>
      <c r="I24" s="11">
        <v>3</v>
      </c>
      <c r="J24" s="12">
        <v>2000</v>
      </c>
      <c r="K24" s="13" t="s">
        <v>19</v>
      </c>
      <c r="L24" s="14" t="s">
        <v>20</v>
      </c>
      <c r="M24" s="15">
        <f t="shared" si="0"/>
        <v>24000</v>
      </c>
      <c r="N24" s="15">
        <f t="shared" si="1"/>
        <v>2160</v>
      </c>
      <c r="O24" s="15" t="str">
        <f t="shared" si="2"/>
        <v>150,00</v>
      </c>
      <c r="P24" s="15" t="s">
        <v>26</v>
      </c>
      <c r="Q24" s="16">
        <v>45218</v>
      </c>
      <c r="R24" s="17">
        <v>0.59722222222222199</v>
      </c>
    </row>
    <row r="25" spans="1:18" ht="25.5">
      <c r="A25" s="7">
        <v>22</v>
      </c>
      <c r="B25" s="8" t="s">
        <v>86</v>
      </c>
      <c r="C25" s="8">
        <f>'[1]Ortalama Encümene Sunulan'!C25:D25</f>
        <v>0</v>
      </c>
      <c r="D25" s="8">
        <f>'[1]Ortalama Encümene Sunulan'!D25</f>
        <v>8503</v>
      </c>
      <c r="E25" s="9" t="s">
        <v>23</v>
      </c>
      <c r="F25" s="18">
        <v>20.95</v>
      </c>
      <c r="G25" s="11" t="s">
        <v>46</v>
      </c>
      <c r="H25" s="11" t="s">
        <v>25</v>
      </c>
      <c r="I25" s="11">
        <v>3</v>
      </c>
      <c r="J25" s="19">
        <v>1500</v>
      </c>
      <c r="K25" s="13" t="s">
        <v>19</v>
      </c>
      <c r="L25" s="14" t="s">
        <v>20</v>
      </c>
      <c r="M25" s="15">
        <f t="shared" si="0"/>
        <v>18000</v>
      </c>
      <c r="N25" s="15">
        <f t="shared" si="1"/>
        <v>1620</v>
      </c>
      <c r="O25" s="15" t="str">
        <f t="shared" si="2"/>
        <v>150,00</v>
      </c>
      <c r="P25" s="15" t="s">
        <v>26</v>
      </c>
      <c r="Q25" s="16">
        <v>45218</v>
      </c>
      <c r="R25" s="17">
        <v>0.60416666666666696</v>
      </c>
    </row>
    <row r="26" spans="1:18" ht="25.5">
      <c r="A26" s="7">
        <v>23</v>
      </c>
      <c r="B26" s="8" t="s">
        <v>86</v>
      </c>
      <c r="C26" s="18">
        <v>0</v>
      </c>
      <c r="D26" s="8">
        <f>'[1]Ortalama Encümene Sunulan'!D26</f>
        <v>8503</v>
      </c>
      <c r="E26" s="9" t="s">
        <v>23</v>
      </c>
      <c r="F26" s="18">
        <v>18.5</v>
      </c>
      <c r="G26" s="11" t="s">
        <v>47</v>
      </c>
      <c r="H26" s="11" t="s">
        <v>25</v>
      </c>
      <c r="I26" s="11">
        <v>3</v>
      </c>
      <c r="J26" s="19">
        <v>1500</v>
      </c>
      <c r="K26" s="13" t="s">
        <v>19</v>
      </c>
      <c r="L26" s="14" t="s">
        <v>20</v>
      </c>
      <c r="M26" s="15">
        <f t="shared" si="0"/>
        <v>18000</v>
      </c>
      <c r="N26" s="15">
        <f t="shared" si="1"/>
        <v>1620</v>
      </c>
      <c r="O26" s="15" t="str">
        <f t="shared" si="2"/>
        <v>150,00</v>
      </c>
      <c r="P26" s="15" t="s">
        <v>26</v>
      </c>
      <c r="Q26" s="16">
        <v>45218</v>
      </c>
      <c r="R26" s="17">
        <v>0.61111111111111105</v>
      </c>
    </row>
    <row r="27" spans="1:18">
      <c r="A27" s="7">
        <v>24</v>
      </c>
      <c r="B27" s="8" t="s">
        <v>86</v>
      </c>
      <c r="C27" s="18">
        <v>0</v>
      </c>
      <c r="D27" s="8">
        <f>'[1]Ortalama Encümene Sunulan'!D27</f>
        <v>8503</v>
      </c>
      <c r="E27" s="9" t="s">
        <v>23</v>
      </c>
      <c r="F27" s="18">
        <v>24</v>
      </c>
      <c r="G27" s="11" t="s">
        <v>48</v>
      </c>
      <c r="H27" s="11" t="s">
        <v>25</v>
      </c>
      <c r="I27" s="11">
        <v>3</v>
      </c>
      <c r="J27" s="19">
        <v>2000</v>
      </c>
      <c r="K27" s="13" t="s">
        <v>19</v>
      </c>
      <c r="L27" s="14" t="s">
        <v>20</v>
      </c>
      <c r="M27" s="15">
        <f t="shared" si="0"/>
        <v>24000</v>
      </c>
      <c r="N27" s="15">
        <f t="shared" si="1"/>
        <v>2160</v>
      </c>
      <c r="O27" s="15" t="str">
        <f t="shared" si="2"/>
        <v>150,00</v>
      </c>
      <c r="P27" s="15" t="s">
        <v>26</v>
      </c>
      <c r="Q27" s="16">
        <v>45218</v>
      </c>
      <c r="R27" s="17">
        <v>0.61805555555555503</v>
      </c>
    </row>
    <row r="28" spans="1:18" ht="25.5">
      <c r="A28" s="7">
        <v>25</v>
      </c>
      <c r="B28" s="8" t="s">
        <v>86</v>
      </c>
      <c r="C28" s="18">
        <v>0</v>
      </c>
      <c r="D28" s="8">
        <f>'[1]Ortalama Encümene Sunulan'!D28</f>
        <v>8503</v>
      </c>
      <c r="E28" s="9" t="s">
        <v>23</v>
      </c>
      <c r="F28" s="18">
        <v>24.95</v>
      </c>
      <c r="G28" s="11" t="s">
        <v>49</v>
      </c>
      <c r="H28" s="11" t="s">
        <v>50</v>
      </c>
      <c r="I28" s="11">
        <v>3</v>
      </c>
      <c r="J28" s="19">
        <v>1500</v>
      </c>
      <c r="K28" s="13" t="s">
        <v>19</v>
      </c>
      <c r="L28" s="14" t="s">
        <v>20</v>
      </c>
      <c r="M28" s="15">
        <f t="shared" si="0"/>
        <v>18000</v>
      </c>
      <c r="N28" s="15">
        <f t="shared" si="1"/>
        <v>1620</v>
      </c>
      <c r="O28" s="15" t="str">
        <f t="shared" si="2"/>
        <v>150,00</v>
      </c>
      <c r="P28" s="15" t="s">
        <v>26</v>
      </c>
      <c r="Q28" s="16">
        <v>45218</v>
      </c>
      <c r="R28" s="17">
        <v>0.625</v>
      </c>
    </row>
    <row r="29" spans="1:18" ht="25.5">
      <c r="A29" s="7">
        <v>26</v>
      </c>
      <c r="B29" s="8" t="s">
        <v>86</v>
      </c>
      <c r="C29" s="18">
        <v>0</v>
      </c>
      <c r="D29" s="8">
        <f>'[1]Ortalama Encümene Sunulan'!D29</f>
        <v>8762</v>
      </c>
      <c r="E29" s="11" t="s">
        <v>51</v>
      </c>
      <c r="F29" s="18">
        <v>30.05</v>
      </c>
      <c r="G29" s="11" t="s">
        <v>52</v>
      </c>
      <c r="H29" s="11" t="s">
        <v>18</v>
      </c>
      <c r="I29" s="11">
        <v>3</v>
      </c>
      <c r="J29" s="19">
        <v>2500</v>
      </c>
      <c r="K29" s="13" t="s">
        <v>19</v>
      </c>
      <c r="L29" s="14" t="s">
        <v>20</v>
      </c>
      <c r="M29" s="15">
        <f t="shared" si="0"/>
        <v>30000</v>
      </c>
      <c r="N29" s="15">
        <f t="shared" si="1"/>
        <v>2700</v>
      </c>
      <c r="O29" s="15" t="str">
        <f t="shared" si="2"/>
        <v>150,00</v>
      </c>
      <c r="P29" s="15" t="s">
        <v>26</v>
      </c>
      <c r="Q29" s="16">
        <v>45218</v>
      </c>
      <c r="R29" s="17">
        <v>0.63194444444444398</v>
      </c>
    </row>
    <row r="30" spans="1:18" ht="25.5">
      <c r="A30" s="7">
        <v>27</v>
      </c>
      <c r="B30" s="8" t="s">
        <v>86</v>
      </c>
      <c r="C30" s="18">
        <v>0</v>
      </c>
      <c r="D30" s="8">
        <f>'[1]Ortalama Encümene Sunulan'!D30</f>
        <v>8762</v>
      </c>
      <c r="E30" s="11" t="s">
        <v>51</v>
      </c>
      <c r="F30" s="18">
        <v>31.85</v>
      </c>
      <c r="G30" s="11" t="s">
        <v>53</v>
      </c>
      <c r="H30" s="11" t="s">
        <v>18</v>
      </c>
      <c r="I30" s="11">
        <v>3</v>
      </c>
      <c r="J30" s="19">
        <v>2000</v>
      </c>
      <c r="K30" s="13" t="s">
        <v>19</v>
      </c>
      <c r="L30" s="14" t="s">
        <v>20</v>
      </c>
      <c r="M30" s="15">
        <f t="shared" si="0"/>
        <v>24000</v>
      </c>
      <c r="N30" s="15">
        <f t="shared" si="1"/>
        <v>2160</v>
      </c>
      <c r="O30" s="15" t="str">
        <f t="shared" si="2"/>
        <v>150,00</v>
      </c>
      <c r="P30" s="15" t="s">
        <v>26</v>
      </c>
      <c r="Q30" s="16">
        <v>45218</v>
      </c>
      <c r="R30" s="17">
        <v>0.63888888888888895</v>
      </c>
    </row>
    <row r="31" spans="1:18" ht="38.25">
      <c r="A31" s="7">
        <v>28</v>
      </c>
      <c r="B31" s="8" t="s">
        <v>86</v>
      </c>
      <c r="C31" s="18">
        <v>0</v>
      </c>
      <c r="D31" s="8">
        <f>'[1]Ortalama Encümene Sunulan'!D31</f>
        <v>9596</v>
      </c>
      <c r="E31" s="18" t="s">
        <v>54</v>
      </c>
      <c r="F31" s="18">
        <v>50</v>
      </c>
      <c r="G31" s="11" t="s">
        <v>55</v>
      </c>
      <c r="H31" s="11" t="s">
        <v>50</v>
      </c>
      <c r="I31" s="11">
        <v>3</v>
      </c>
      <c r="J31" s="19">
        <v>1500</v>
      </c>
      <c r="K31" s="13" t="s">
        <v>19</v>
      </c>
      <c r="L31" s="14" t="s">
        <v>20</v>
      </c>
      <c r="M31" s="15">
        <f t="shared" si="0"/>
        <v>18000</v>
      </c>
      <c r="N31" s="15">
        <f t="shared" si="1"/>
        <v>1620</v>
      </c>
      <c r="O31" s="15" t="str">
        <f t="shared" si="2"/>
        <v>150,00</v>
      </c>
      <c r="P31" s="15" t="s">
        <v>26</v>
      </c>
      <c r="Q31" s="16">
        <v>45218</v>
      </c>
      <c r="R31" s="17">
        <v>0.64583333333333304</v>
      </c>
    </row>
    <row r="32" spans="1:18" ht="38.25">
      <c r="A32" s="7">
        <v>29</v>
      </c>
      <c r="B32" s="8" t="s">
        <v>86</v>
      </c>
      <c r="C32" s="18">
        <v>0</v>
      </c>
      <c r="D32" s="8">
        <f>'[1]Ortalama Encümene Sunulan'!D32</f>
        <v>9429</v>
      </c>
      <c r="E32" s="18" t="s">
        <v>23</v>
      </c>
      <c r="F32" s="18">
        <v>10</v>
      </c>
      <c r="G32" s="11" t="s">
        <v>56</v>
      </c>
      <c r="H32" s="11" t="s">
        <v>18</v>
      </c>
      <c r="I32" s="11">
        <v>3</v>
      </c>
      <c r="J32" s="19">
        <v>1500</v>
      </c>
      <c r="K32" s="13" t="s">
        <v>19</v>
      </c>
      <c r="L32" s="14" t="s">
        <v>20</v>
      </c>
      <c r="M32" s="15">
        <f t="shared" si="0"/>
        <v>18000</v>
      </c>
      <c r="N32" s="15">
        <f t="shared" si="1"/>
        <v>1620</v>
      </c>
      <c r="O32" s="15" t="str">
        <f t="shared" si="2"/>
        <v>150,00</v>
      </c>
      <c r="P32" s="15" t="s">
        <v>26</v>
      </c>
      <c r="Q32" s="16">
        <v>45218</v>
      </c>
      <c r="R32" s="17">
        <v>0.65277777777777701</v>
      </c>
    </row>
    <row r="33" spans="1:18" ht="25.5">
      <c r="A33" s="7">
        <v>30</v>
      </c>
      <c r="B33" s="18" t="s">
        <v>113</v>
      </c>
      <c r="C33" s="18">
        <v>136</v>
      </c>
      <c r="D33" s="8">
        <f>'[1]Ortalama Encümene Sunulan'!D33</f>
        <v>14</v>
      </c>
      <c r="E33" s="18" t="s">
        <v>57</v>
      </c>
      <c r="F33" s="18">
        <v>14</v>
      </c>
      <c r="G33" s="11" t="s">
        <v>58</v>
      </c>
      <c r="H33" s="11" t="s">
        <v>18</v>
      </c>
      <c r="I33" s="11">
        <v>3</v>
      </c>
      <c r="J33" s="19">
        <v>1500</v>
      </c>
      <c r="K33" s="13" t="s">
        <v>19</v>
      </c>
      <c r="L33" s="14" t="s">
        <v>20</v>
      </c>
      <c r="M33" s="15">
        <f t="shared" si="0"/>
        <v>18000</v>
      </c>
      <c r="N33" s="15">
        <f t="shared" si="1"/>
        <v>1620</v>
      </c>
      <c r="O33" s="15" t="str">
        <f t="shared" si="2"/>
        <v>150,00</v>
      </c>
      <c r="P33" s="15" t="s">
        <v>26</v>
      </c>
      <c r="Q33" s="16">
        <v>45218</v>
      </c>
      <c r="R33" s="17">
        <v>0.65972222222222199</v>
      </c>
    </row>
    <row r="34" spans="1:18" ht="25.5">
      <c r="A34" s="7">
        <v>31</v>
      </c>
      <c r="B34" s="18" t="s">
        <v>113</v>
      </c>
      <c r="C34" s="18">
        <v>136</v>
      </c>
      <c r="D34" s="8">
        <f>'[1]Ortalama Encümene Sunulan'!D34</f>
        <v>14</v>
      </c>
      <c r="E34" s="18" t="s">
        <v>57</v>
      </c>
      <c r="F34" s="18">
        <v>36.54</v>
      </c>
      <c r="G34" s="11" t="s">
        <v>59</v>
      </c>
      <c r="H34" s="11" t="s">
        <v>18</v>
      </c>
      <c r="I34" s="11">
        <v>3</v>
      </c>
      <c r="J34" s="19">
        <v>2000</v>
      </c>
      <c r="K34" s="13" t="s">
        <v>19</v>
      </c>
      <c r="L34" s="14" t="s">
        <v>20</v>
      </c>
      <c r="M34" s="15">
        <f t="shared" si="0"/>
        <v>24000</v>
      </c>
      <c r="N34" s="15">
        <f t="shared" si="1"/>
        <v>2160</v>
      </c>
      <c r="O34" s="15" t="str">
        <f t="shared" si="2"/>
        <v>150,00</v>
      </c>
      <c r="P34" s="15" t="s">
        <v>26</v>
      </c>
      <c r="Q34" s="16">
        <v>45218</v>
      </c>
      <c r="R34" s="17">
        <v>0.66666666666666596</v>
      </c>
    </row>
    <row r="35" spans="1:18" ht="38.25">
      <c r="A35" s="7">
        <v>32</v>
      </c>
      <c r="B35" s="8" t="s">
        <v>86</v>
      </c>
      <c r="C35" s="8">
        <v>0</v>
      </c>
      <c r="D35" s="8">
        <v>8762</v>
      </c>
      <c r="E35" s="8" t="s">
        <v>51</v>
      </c>
      <c r="F35" s="10">
        <v>30.78</v>
      </c>
      <c r="G35" s="11" t="s">
        <v>60</v>
      </c>
      <c r="H35" s="11" t="s">
        <v>18</v>
      </c>
      <c r="I35" s="11">
        <v>3</v>
      </c>
      <c r="J35" s="12">
        <v>2000</v>
      </c>
      <c r="K35" s="13" t="s">
        <v>19</v>
      </c>
      <c r="L35" s="14" t="s">
        <v>20</v>
      </c>
      <c r="M35" s="15">
        <f t="shared" si="0"/>
        <v>24000</v>
      </c>
      <c r="N35" s="15">
        <f t="shared" si="1"/>
        <v>2160</v>
      </c>
      <c r="O35" s="15" t="str">
        <f t="shared" si="2"/>
        <v>150,00</v>
      </c>
      <c r="P35" s="15" t="s">
        <v>26</v>
      </c>
      <c r="Q35" s="16">
        <v>45218</v>
      </c>
      <c r="R35" s="17">
        <v>0.67361111111111105</v>
      </c>
    </row>
    <row r="36" spans="1:18" ht="38.25">
      <c r="A36" s="7">
        <v>33</v>
      </c>
      <c r="B36" s="8" t="s">
        <v>86</v>
      </c>
      <c r="C36" s="8">
        <v>0</v>
      </c>
      <c r="D36" s="8">
        <v>9429</v>
      </c>
      <c r="E36" s="8" t="s">
        <v>23</v>
      </c>
      <c r="F36" s="10" t="s">
        <v>61</v>
      </c>
      <c r="G36" s="11" t="s">
        <v>62</v>
      </c>
      <c r="H36" s="11" t="s">
        <v>18</v>
      </c>
      <c r="I36" s="11">
        <v>3</v>
      </c>
      <c r="J36" s="12">
        <v>8000</v>
      </c>
      <c r="K36" s="13" t="s">
        <v>19</v>
      </c>
      <c r="L36" s="14" t="s">
        <v>20</v>
      </c>
      <c r="M36" s="15">
        <f t="shared" si="0"/>
        <v>96000</v>
      </c>
      <c r="N36" s="15">
        <f t="shared" si="1"/>
        <v>8640</v>
      </c>
      <c r="O36" s="15" t="str">
        <f t="shared" si="2"/>
        <v>150,00</v>
      </c>
      <c r="P36" s="15" t="s">
        <v>26</v>
      </c>
      <c r="Q36" s="16">
        <v>45218</v>
      </c>
      <c r="R36" s="17">
        <v>0.68055555555555503</v>
      </c>
    </row>
    <row r="37" spans="1:18" ht="38.25">
      <c r="A37" s="7">
        <v>34</v>
      </c>
      <c r="B37" s="8" t="s">
        <v>86</v>
      </c>
      <c r="C37" s="8">
        <v>0</v>
      </c>
      <c r="D37" s="8">
        <v>9429</v>
      </c>
      <c r="E37" s="8" t="s">
        <v>23</v>
      </c>
      <c r="F37" s="10" t="s">
        <v>63</v>
      </c>
      <c r="G37" s="11" t="s">
        <v>64</v>
      </c>
      <c r="H37" s="11" t="s">
        <v>18</v>
      </c>
      <c r="I37" s="11">
        <v>3</v>
      </c>
      <c r="J37" s="12">
        <v>8000</v>
      </c>
      <c r="K37" s="13" t="s">
        <v>19</v>
      </c>
      <c r="L37" s="14" t="s">
        <v>20</v>
      </c>
      <c r="M37" s="15">
        <f t="shared" si="0"/>
        <v>96000</v>
      </c>
      <c r="N37" s="15">
        <f t="shared" si="1"/>
        <v>8640</v>
      </c>
      <c r="O37" s="15" t="str">
        <f t="shared" si="2"/>
        <v>150,00</v>
      </c>
      <c r="P37" s="15" t="s">
        <v>26</v>
      </c>
      <c r="Q37" s="16">
        <v>45218</v>
      </c>
      <c r="R37" s="17">
        <v>0.6875</v>
      </c>
    </row>
    <row r="38" spans="1:18" ht="38.25">
      <c r="A38" s="7">
        <v>35</v>
      </c>
      <c r="B38" s="8" t="s">
        <v>22</v>
      </c>
      <c r="C38" s="8">
        <v>0</v>
      </c>
      <c r="D38" s="8">
        <v>745</v>
      </c>
      <c r="E38" s="8" t="s">
        <v>51</v>
      </c>
      <c r="F38" s="10">
        <v>42</v>
      </c>
      <c r="G38" s="11" t="s">
        <v>65</v>
      </c>
      <c r="H38" s="11" t="s">
        <v>18</v>
      </c>
      <c r="I38" s="11">
        <v>3</v>
      </c>
      <c r="J38" s="12">
        <v>2500</v>
      </c>
      <c r="K38" s="13" t="s">
        <v>19</v>
      </c>
      <c r="L38" s="14" t="s">
        <v>20</v>
      </c>
      <c r="M38" s="15">
        <f t="shared" si="0"/>
        <v>30000</v>
      </c>
      <c r="N38" s="15">
        <f t="shared" si="1"/>
        <v>2700</v>
      </c>
      <c r="O38" s="15" t="str">
        <f t="shared" si="2"/>
        <v>150,00</v>
      </c>
      <c r="P38" s="15" t="s">
        <v>26</v>
      </c>
      <c r="Q38" s="16">
        <v>45219</v>
      </c>
      <c r="R38" s="17">
        <v>0.41666666666666669</v>
      </c>
    </row>
    <row r="39" spans="1:18" ht="38.25">
      <c r="A39" s="7">
        <v>36</v>
      </c>
      <c r="B39" s="8" t="s">
        <v>22</v>
      </c>
      <c r="C39" s="8">
        <v>0</v>
      </c>
      <c r="D39" s="8">
        <v>745</v>
      </c>
      <c r="E39" s="8" t="s">
        <v>51</v>
      </c>
      <c r="F39" s="10">
        <v>30</v>
      </c>
      <c r="G39" s="11" t="s">
        <v>66</v>
      </c>
      <c r="H39" s="11" t="s">
        <v>18</v>
      </c>
      <c r="I39" s="11">
        <v>3</v>
      </c>
      <c r="J39" s="12">
        <v>2500</v>
      </c>
      <c r="K39" s="13" t="s">
        <v>19</v>
      </c>
      <c r="L39" s="14" t="s">
        <v>20</v>
      </c>
      <c r="M39" s="15">
        <f t="shared" si="0"/>
        <v>30000</v>
      </c>
      <c r="N39" s="15">
        <f t="shared" si="1"/>
        <v>2700</v>
      </c>
      <c r="O39" s="15" t="str">
        <f t="shared" si="2"/>
        <v>150,00</v>
      </c>
      <c r="P39" s="15" t="s">
        <v>26</v>
      </c>
      <c r="Q39" s="16">
        <v>45219</v>
      </c>
      <c r="R39" s="17">
        <v>0.4236111111111111</v>
      </c>
    </row>
    <row r="40" spans="1:18" ht="25.5">
      <c r="A40" s="7">
        <v>37</v>
      </c>
      <c r="B40" s="8" t="s">
        <v>22</v>
      </c>
      <c r="C40" s="8">
        <v>104</v>
      </c>
      <c r="D40" s="8">
        <v>1</v>
      </c>
      <c r="E40" s="8" t="s">
        <v>34</v>
      </c>
      <c r="F40" s="10">
        <v>70</v>
      </c>
      <c r="G40" s="11" t="s">
        <v>67</v>
      </c>
      <c r="H40" s="11" t="s">
        <v>18</v>
      </c>
      <c r="I40" s="11">
        <v>3</v>
      </c>
      <c r="J40" s="12">
        <v>2000</v>
      </c>
      <c r="K40" s="13" t="s">
        <v>19</v>
      </c>
      <c r="L40" s="14" t="s">
        <v>20</v>
      </c>
      <c r="M40" s="15">
        <f t="shared" si="0"/>
        <v>24000</v>
      </c>
      <c r="N40" s="15">
        <f t="shared" si="1"/>
        <v>2160</v>
      </c>
      <c r="O40" s="15" t="str">
        <f t="shared" si="2"/>
        <v>150,00</v>
      </c>
      <c r="P40" s="15" t="s">
        <v>26</v>
      </c>
      <c r="Q40" s="16">
        <v>45219</v>
      </c>
      <c r="R40" s="17">
        <v>0.43055555555555503</v>
      </c>
    </row>
    <row r="41" spans="1:18" ht="25.5">
      <c r="A41" s="7">
        <v>38</v>
      </c>
      <c r="B41" s="8" t="s">
        <v>22</v>
      </c>
      <c r="C41" s="8">
        <v>104</v>
      </c>
      <c r="D41" s="8">
        <v>1</v>
      </c>
      <c r="E41" s="8" t="s">
        <v>34</v>
      </c>
      <c r="F41" s="10">
        <v>77</v>
      </c>
      <c r="G41" s="11" t="s">
        <v>68</v>
      </c>
      <c r="H41" s="11" t="s">
        <v>18</v>
      </c>
      <c r="I41" s="11">
        <v>3</v>
      </c>
      <c r="J41" s="12">
        <v>2000</v>
      </c>
      <c r="K41" s="13" t="s">
        <v>19</v>
      </c>
      <c r="L41" s="14" t="s">
        <v>20</v>
      </c>
      <c r="M41" s="15">
        <f t="shared" si="0"/>
        <v>24000</v>
      </c>
      <c r="N41" s="15">
        <f t="shared" si="1"/>
        <v>2160</v>
      </c>
      <c r="O41" s="15" t="str">
        <f t="shared" si="2"/>
        <v>150,00</v>
      </c>
      <c r="P41" s="15" t="s">
        <v>26</v>
      </c>
      <c r="Q41" s="16">
        <v>45219</v>
      </c>
      <c r="R41" s="17">
        <v>0.4375</v>
      </c>
    </row>
    <row r="42" spans="1:18" ht="25.5">
      <c r="A42" s="7">
        <v>39</v>
      </c>
      <c r="B42" s="8" t="s">
        <v>22</v>
      </c>
      <c r="C42" s="8">
        <v>104</v>
      </c>
      <c r="D42" s="8">
        <v>1</v>
      </c>
      <c r="E42" s="8" t="s">
        <v>34</v>
      </c>
      <c r="F42" s="10">
        <v>77</v>
      </c>
      <c r="G42" s="11" t="s">
        <v>69</v>
      </c>
      <c r="H42" s="11" t="s">
        <v>18</v>
      </c>
      <c r="I42" s="11">
        <v>3</v>
      </c>
      <c r="J42" s="12">
        <v>2000</v>
      </c>
      <c r="K42" s="13" t="s">
        <v>19</v>
      </c>
      <c r="L42" s="14" t="s">
        <v>20</v>
      </c>
      <c r="M42" s="15">
        <f t="shared" si="0"/>
        <v>24000</v>
      </c>
      <c r="N42" s="15">
        <f t="shared" si="1"/>
        <v>2160</v>
      </c>
      <c r="O42" s="15" t="str">
        <f t="shared" si="2"/>
        <v>150,00</v>
      </c>
      <c r="P42" s="15" t="s">
        <v>26</v>
      </c>
      <c r="Q42" s="16">
        <v>45219</v>
      </c>
      <c r="R42" s="17">
        <v>0.44444444444444398</v>
      </c>
    </row>
    <row r="43" spans="1:18" ht="25.5">
      <c r="A43" s="7">
        <v>40</v>
      </c>
      <c r="B43" s="8" t="s">
        <v>22</v>
      </c>
      <c r="C43" s="8">
        <v>104</v>
      </c>
      <c r="D43" s="8">
        <v>1</v>
      </c>
      <c r="E43" s="8" t="s">
        <v>34</v>
      </c>
      <c r="F43" s="10">
        <v>77</v>
      </c>
      <c r="G43" s="11" t="s">
        <v>70</v>
      </c>
      <c r="H43" s="11" t="s">
        <v>18</v>
      </c>
      <c r="I43" s="11">
        <v>3</v>
      </c>
      <c r="J43" s="12">
        <v>2000</v>
      </c>
      <c r="K43" s="13" t="s">
        <v>19</v>
      </c>
      <c r="L43" s="14" t="s">
        <v>20</v>
      </c>
      <c r="M43" s="15">
        <f t="shared" si="0"/>
        <v>24000</v>
      </c>
      <c r="N43" s="15">
        <f t="shared" si="1"/>
        <v>2160</v>
      </c>
      <c r="O43" s="15" t="str">
        <f t="shared" si="2"/>
        <v>150,00</v>
      </c>
      <c r="P43" s="15" t="s">
        <v>26</v>
      </c>
      <c r="Q43" s="16">
        <v>45219</v>
      </c>
      <c r="R43" s="17">
        <v>0.45138888888888901</v>
      </c>
    </row>
    <row r="44" spans="1:18" ht="25.5">
      <c r="A44" s="7">
        <v>41</v>
      </c>
      <c r="B44" s="8" t="s">
        <v>22</v>
      </c>
      <c r="C44" s="8">
        <v>104</v>
      </c>
      <c r="D44" s="8">
        <v>1</v>
      </c>
      <c r="E44" s="8" t="s">
        <v>34</v>
      </c>
      <c r="F44" s="10">
        <v>70</v>
      </c>
      <c r="G44" s="11" t="s">
        <v>71</v>
      </c>
      <c r="H44" s="11" t="s">
        <v>18</v>
      </c>
      <c r="I44" s="11">
        <v>3</v>
      </c>
      <c r="J44" s="12">
        <v>2000</v>
      </c>
      <c r="K44" s="13" t="s">
        <v>19</v>
      </c>
      <c r="L44" s="14" t="s">
        <v>20</v>
      </c>
      <c r="M44" s="15">
        <f t="shared" si="0"/>
        <v>24000</v>
      </c>
      <c r="N44" s="15">
        <f t="shared" si="1"/>
        <v>2160</v>
      </c>
      <c r="O44" s="15" t="str">
        <f t="shared" si="2"/>
        <v>150,00</v>
      </c>
      <c r="P44" s="15" t="s">
        <v>26</v>
      </c>
      <c r="Q44" s="16">
        <v>45219</v>
      </c>
      <c r="R44" s="17">
        <v>0.45833333333333298</v>
      </c>
    </row>
    <row r="45" spans="1:18" ht="25.5">
      <c r="A45" s="7">
        <v>42</v>
      </c>
      <c r="B45" s="8" t="s">
        <v>22</v>
      </c>
      <c r="C45" s="8">
        <v>104</v>
      </c>
      <c r="D45" s="8">
        <v>1</v>
      </c>
      <c r="E45" s="8" t="s">
        <v>34</v>
      </c>
      <c r="F45" s="10">
        <v>60</v>
      </c>
      <c r="G45" s="11" t="s">
        <v>72</v>
      </c>
      <c r="H45" s="11" t="s">
        <v>18</v>
      </c>
      <c r="I45" s="11">
        <v>3</v>
      </c>
      <c r="J45" s="12">
        <v>2000</v>
      </c>
      <c r="K45" s="13" t="s">
        <v>19</v>
      </c>
      <c r="L45" s="14" t="s">
        <v>20</v>
      </c>
      <c r="M45" s="15">
        <f t="shared" si="0"/>
        <v>24000</v>
      </c>
      <c r="N45" s="15">
        <f t="shared" si="1"/>
        <v>2160</v>
      </c>
      <c r="O45" s="15" t="str">
        <f t="shared" si="2"/>
        <v>150,00</v>
      </c>
      <c r="P45" s="15" t="s">
        <v>26</v>
      </c>
      <c r="Q45" s="16">
        <v>45219</v>
      </c>
      <c r="R45" s="17">
        <v>0.46527777777777801</v>
      </c>
    </row>
    <row r="46" spans="1:18" ht="25.5">
      <c r="A46" s="7">
        <v>43</v>
      </c>
      <c r="B46" s="8" t="s">
        <v>22</v>
      </c>
      <c r="C46" s="8">
        <v>104</v>
      </c>
      <c r="D46" s="8">
        <v>1</v>
      </c>
      <c r="E46" s="8" t="s">
        <v>34</v>
      </c>
      <c r="F46" s="10">
        <v>70</v>
      </c>
      <c r="G46" s="11" t="s">
        <v>73</v>
      </c>
      <c r="H46" s="11" t="s">
        <v>18</v>
      </c>
      <c r="I46" s="11">
        <v>3</v>
      </c>
      <c r="J46" s="12">
        <v>2000</v>
      </c>
      <c r="K46" s="13" t="s">
        <v>19</v>
      </c>
      <c r="L46" s="14" t="s">
        <v>20</v>
      </c>
      <c r="M46" s="15">
        <f t="shared" si="0"/>
        <v>24000</v>
      </c>
      <c r="N46" s="15">
        <f t="shared" si="1"/>
        <v>2160</v>
      </c>
      <c r="O46" s="15" t="str">
        <f t="shared" si="2"/>
        <v>150,00</v>
      </c>
      <c r="P46" s="15" t="s">
        <v>26</v>
      </c>
      <c r="Q46" s="16">
        <v>45219</v>
      </c>
      <c r="R46" s="17">
        <v>0.47222222222222199</v>
      </c>
    </row>
    <row r="47" spans="1:18" ht="25.5">
      <c r="A47" s="7">
        <v>44</v>
      </c>
      <c r="B47" s="8" t="s">
        <v>74</v>
      </c>
      <c r="C47" s="8">
        <v>106</v>
      </c>
      <c r="D47" s="8">
        <v>20</v>
      </c>
      <c r="E47" s="8" t="s">
        <v>23</v>
      </c>
      <c r="F47" s="10">
        <v>7149.45</v>
      </c>
      <c r="G47" s="11" t="s">
        <v>75</v>
      </c>
      <c r="H47" s="11" t="s">
        <v>76</v>
      </c>
      <c r="I47" s="11">
        <v>3</v>
      </c>
      <c r="J47" s="12">
        <v>5000</v>
      </c>
      <c r="K47" s="13" t="s">
        <v>19</v>
      </c>
      <c r="L47" s="14" t="s">
        <v>20</v>
      </c>
      <c r="M47" s="15">
        <f t="shared" si="0"/>
        <v>60000</v>
      </c>
      <c r="N47" s="15">
        <f t="shared" si="1"/>
        <v>5400</v>
      </c>
      <c r="O47" s="15" t="str">
        <f t="shared" si="2"/>
        <v>150,00</v>
      </c>
      <c r="P47" s="15" t="s">
        <v>26</v>
      </c>
      <c r="Q47" s="16">
        <v>45219</v>
      </c>
      <c r="R47" s="17">
        <v>0.47916666666666602</v>
      </c>
    </row>
    <row r="48" spans="1:18" ht="25.5">
      <c r="A48" s="7">
        <v>45</v>
      </c>
      <c r="B48" s="20" t="s">
        <v>77</v>
      </c>
      <c r="C48" s="20">
        <v>192</v>
      </c>
      <c r="D48" s="20">
        <v>17</v>
      </c>
      <c r="E48" s="20" t="s">
        <v>23</v>
      </c>
      <c r="F48" s="21">
        <v>64.17</v>
      </c>
      <c r="G48" s="11" t="s">
        <v>78</v>
      </c>
      <c r="H48" s="11" t="s">
        <v>79</v>
      </c>
      <c r="I48" s="11">
        <v>3</v>
      </c>
      <c r="J48" s="12">
        <v>3500</v>
      </c>
      <c r="K48" s="13" t="s">
        <v>19</v>
      </c>
      <c r="L48" s="14" t="s">
        <v>20</v>
      </c>
      <c r="M48" s="15">
        <f t="shared" si="0"/>
        <v>42000</v>
      </c>
      <c r="N48" s="15">
        <f t="shared" si="1"/>
        <v>3780</v>
      </c>
      <c r="O48" s="15" t="str">
        <f t="shared" si="2"/>
        <v>150,00</v>
      </c>
      <c r="P48" s="15" t="s">
        <v>26</v>
      </c>
      <c r="Q48" s="16">
        <v>45219</v>
      </c>
      <c r="R48" s="17">
        <v>0.48611111111111099</v>
      </c>
    </row>
    <row r="49" spans="1:18" ht="25.5">
      <c r="A49" s="7">
        <v>46</v>
      </c>
      <c r="B49" s="20" t="s">
        <v>80</v>
      </c>
      <c r="C49" s="20">
        <v>0</v>
      </c>
      <c r="D49" s="20">
        <v>835</v>
      </c>
      <c r="E49" s="22" t="s">
        <v>81</v>
      </c>
      <c r="F49" s="21">
        <v>70</v>
      </c>
      <c r="G49" s="23" t="s">
        <v>82</v>
      </c>
      <c r="H49" s="11" t="s">
        <v>79</v>
      </c>
      <c r="I49" s="11">
        <v>3</v>
      </c>
      <c r="J49" s="12">
        <v>2500</v>
      </c>
      <c r="K49" s="13" t="s">
        <v>19</v>
      </c>
      <c r="L49" s="14" t="s">
        <v>20</v>
      </c>
      <c r="M49" s="15">
        <f t="shared" si="0"/>
        <v>30000</v>
      </c>
      <c r="N49" s="15">
        <f t="shared" si="1"/>
        <v>2700</v>
      </c>
      <c r="O49" s="15" t="str">
        <f t="shared" si="2"/>
        <v>150,00</v>
      </c>
      <c r="P49" s="15" t="s">
        <v>26</v>
      </c>
      <c r="Q49" s="16">
        <v>45219</v>
      </c>
      <c r="R49" s="17">
        <v>0.49305555555555503</v>
      </c>
    </row>
    <row r="50" spans="1:18" ht="25.5">
      <c r="A50" s="7">
        <v>47</v>
      </c>
      <c r="B50" s="20" t="s">
        <v>22</v>
      </c>
      <c r="C50" s="20">
        <v>141</v>
      </c>
      <c r="D50" s="20">
        <v>3</v>
      </c>
      <c r="E50" s="22" t="s">
        <v>23</v>
      </c>
      <c r="F50" s="21">
        <v>110</v>
      </c>
      <c r="G50" s="23" t="s">
        <v>83</v>
      </c>
      <c r="H50" s="11" t="s">
        <v>18</v>
      </c>
      <c r="I50" s="11">
        <v>3</v>
      </c>
      <c r="J50" s="12">
        <v>12000</v>
      </c>
      <c r="K50" s="13" t="s">
        <v>19</v>
      </c>
      <c r="L50" s="14" t="s">
        <v>20</v>
      </c>
      <c r="M50" s="15">
        <f t="shared" si="0"/>
        <v>144000</v>
      </c>
      <c r="N50" s="15">
        <f t="shared" si="1"/>
        <v>12960</v>
      </c>
      <c r="O50" s="15" t="str">
        <f t="shared" si="2"/>
        <v>150,00</v>
      </c>
      <c r="P50" s="15" t="s">
        <v>26</v>
      </c>
      <c r="Q50" s="16">
        <v>45219</v>
      </c>
      <c r="R50" s="17">
        <v>0.5</v>
      </c>
    </row>
    <row r="51" spans="1:18" ht="25.5">
      <c r="A51" s="7">
        <v>48</v>
      </c>
      <c r="B51" s="20" t="s">
        <v>22</v>
      </c>
      <c r="C51" s="20">
        <v>0</v>
      </c>
      <c r="D51" s="20">
        <v>2152</v>
      </c>
      <c r="E51" s="22" t="s">
        <v>34</v>
      </c>
      <c r="F51" s="21">
        <v>25</v>
      </c>
      <c r="G51" s="23" t="s">
        <v>84</v>
      </c>
      <c r="H51" s="11" t="s">
        <v>18</v>
      </c>
      <c r="I51" s="11">
        <v>3</v>
      </c>
      <c r="J51" s="12">
        <v>2500</v>
      </c>
      <c r="K51" s="13" t="s">
        <v>19</v>
      </c>
      <c r="L51" s="14" t="s">
        <v>20</v>
      </c>
      <c r="M51" s="15">
        <f t="shared" si="0"/>
        <v>30000</v>
      </c>
      <c r="N51" s="15">
        <f t="shared" si="1"/>
        <v>2700</v>
      </c>
      <c r="O51" s="15" t="str">
        <f t="shared" si="2"/>
        <v>150,00</v>
      </c>
      <c r="P51" s="15" t="s">
        <v>26</v>
      </c>
      <c r="Q51" s="16">
        <v>45219</v>
      </c>
      <c r="R51" s="17">
        <v>0.50694444444444398</v>
      </c>
    </row>
    <row r="52" spans="1:18" ht="25.5">
      <c r="A52" s="7">
        <v>49</v>
      </c>
      <c r="B52" s="20" t="s">
        <v>22</v>
      </c>
      <c r="C52" s="20">
        <v>0</v>
      </c>
      <c r="D52" s="20">
        <v>2152</v>
      </c>
      <c r="E52" s="22" t="s">
        <v>34</v>
      </c>
      <c r="F52" s="21">
        <v>22</v>
      </c>
      <c r="G52" s="23" t="s">
        <v>85</v>
      </c>
      <c r="H52" s="11" t="s">
        <v>18</v>
      </c>
      <c r="I52" s="11">
        <v>3</v>
      </c>
      <c r="J52" s="12">
        <v>3000</v>
      </c>
      <c r="K52" s="13" t="s">
        <v>19</v>
      </c>
      <c r="L52" s="14" t="s">
        <v>20</v>
      </c>
      <c r="M52" s="15">
        <f t="shared" si="0"/>
        <v>36000</v>
      </c>
      <c r="N52" s="15">
        <f t="shared" si="1"/>
        <v>3240</v>
      </c>
      <c r="O52" s="15" t="str">
        <f t="shared" si="2"/>
        <v>150,00</v>
      </c>
      <c r="P52" s="15" t="s">
        <v>26</v>
      </c>
      <c r="Q52" s="16">
        <v>45219</v>
      </c>
      <c r="R52" s="17">
        <v>0.51388888888888895</v>
      </c>
    </row>
    <row r="53" spans="1:18" ht="38.25">
      <c r="A53" s="7">
        <v>50</v>
      </c>
      <c r="B53" s="20" t="s">
        <v>86</v>
      </c>
      <c r="C53" s="20">
        <v>0</v>
      </c>
      <c r="D53" s="20">
        <v>8762</v>
      </c>
      <c r="E53" s="22" t="s">
        <v>87</v>
      </c>
      <c r="F53" s="21">
        <v>39.81</v>
      </c>
      <c r="G53" s="23" t="s">
        <v>88</v>
      </c>
      <c r="H53" s="11" t="s">
        <v>18</v>
      </c>
      <c r="I53" s="11">
        <v>3</v>
      </c>
      <c r="J53" s="12">
        <v>4000</v>
      </c>
      <c r="K53" s="13" t="s">
        <v>19</v>
      </c>
      <c r="L53" s="14" t="s">
        <v>20</v>
      </c>
      <c r="M53" s="15">
        <f t="shared" si="0"/>
        <v>48000</v>
      </c>
      <c r="N53" s="15">
        <f t="shared" si="1"/>
        <v>4320</v>
      </c>
      <c r="O53" s="15" t="str">
        <f t="shared" si="2"/>
        <v>150,00</v>
      </c>
      <c r="P53" s="15" t="s">
        <v>26</v>
      </c>
      <c r="Q53" s="16">
        <v>45219</v>
      </c>
      <c r="R53" s="17">
        <v>0.60416666666666663</v>
      </c>
    </row>
    <row r="54" spans="1:18" ht="25.5">
      <c r="A54" s="7">
        <v>51</v>
      </c>
      <c r="B54" s="20" t="s">
        <v>86</v>
      </c>
      <c r="C54" s="20">
        <v>0</v>
      </c>
      <c r="D54" s="20">
        <v>8762</v>
      </c>
      <c r="E54" s="22" t="s">
        <v>87</v>
      </c>
      <c r="F54" s="21">
        <v>30</v>
      </c>
      <c r="G54" s="23" t="s">
        <v>89</v>
      </c>
      <c r="H54" s="11" t="s">
        <v>18</v>
      </c>
      <c r="I54" s="11">
        <v>3</v>
      </c>
      <c r="J54" s="12">
        <v>5000</v>
      </c>
      <c r="K54" s="13" t="s">
        <v>19</v>
      </c>
      <c r="L54" s="14" t="s">
        <v>20</v>
      </c>
      <c r="M54" s="15">
        <f t="shared" si="0"/>
        <v>60000</v>
      </c>
      <c r="N54" s="15">
        <f t="shared" si="1"/>
        <v>5400</v>
      </c>
      <c r="O54" s="15" t="str">
        <f t="shared" si="2"/>
        <v>150,00</v>
      </c>
      <c r="P54" s="15" t="s">
        <v>26</v>
      </c>
      <c r="Q54" s="16">
        <v>45219</v>
      </c>
      <c r="R54" s="17">
        <v>0.61111111111111105</v>
      </c>
    </row>
    <row r="55" spans="1:18" ht="38.25">
      <c r="A55" s="7">
        <v>52</v>
      </c>
      <c r="B55" s="20" t="s">
        <v>90</v>
      </c>
      <c r="C55" s="20">
        <v>103</v>
      </c>
      <c r="D55" s="20">
        <v>4</v>
      </c>
      <c r="E55" s="22" t="s">
        <v>91</v>
      </c>
      <c r="F55" s="21">
        <v>80</v>
      </c>
      <c r="G55" s="23" t="s">
        <v>92</v>
      </c>
      <c r="H55" s="11" t="s">
        <v>79</v>
      </c>
      <c r="I55" s="11">
        <v>3</v>
      </c>
      <c r="J55" s="19">
        <v>2500</v>
      </c>
      <c r="K55" s="13" t="s">
        <v>19</v>
      </c>
      <c r="L55" s="14" t="s">
        <v>20</v>
      </c>
      <c r="M55" s="15">
        <f t="shared" si="0"/>
        <v>30000</v>
      </c>
      <c r="N55" s="15">
        <f t="shared" si="1"/>
        <v>2700</v>
      </c>
      <c r="O55" s="15" t="str">
        <f t="shared" si="2"/>
        <v>150,00</v>
      </c>
      <c r="P55" s="15" t="s">
        <v>26</v>
      </c>
      <c r="Q55" s="16">
        <v>45219</v>
      </c>
      <c r="R55" s="17">
        <v>0.61805555555555503</v>
      </c>
    </row>
    <row r="56" spans="1:18" ht="38.25">
      <c r="A56" s="7">
        <v>53</v>
      </c>
      <c r="B56" s="20" t="s">
        <v>86</v>
      </c>
      <c r="C56" s="20">
        <v>0</v>
      </c>
      <c r="D56" s="20">
        <v>8762</v>
      </c>
      <c r="E56" s="22" t="s">
        <v>87</v>
      </c>
      <c r="F56" s="22">
        <v>30.47</v>
      </c>
      <c r="G56" s="23" t="s">
        <v>93</v>
      </c>
      <c r="H56" s="11" t="s">
        <v>18</v>
      </c>
      <c r="I56" s="11">
        <v>3</v>
      </c>
      <c r="J56" s="19">
        <v>4000</v>
      </c>
      <c r="K56" s="13" t="s">
        <v>19</v>
      </c>
      <c r="L56" s="14" t="s">
        <v>20</v>
      </c>
      <c r="M56" s="15">
        <f t="shared" si="0"/>
        <v>48000</v>
      </c>
      <c r="N56" s="15">
        <f t="shared" si="1"/>
        <v>4320</v>
      </c>
      <c r="O56" s="15" t="str">
        <f t="shared" si="2"/>
        <v>150,00</v>
      </c>
      <c r="P56" s="15" t="s">
        <v>26</v>
      </c>
      <c r="Q56" s="16">
        <v>45219</v>
      </c>
      <c r="R56" s="17">
        <v>0.625</v>
      </c>
    </row>
    <row r="57" spans="1:18" ht="25.5">
      <c r="A57" s="7">
        <v>54</v>
      </c>
      <c r="B57" s="18" t="s">
        <v>22</v>
      </c>
      <c r="C57" s="18">
        <v>0</v>
      </c>
      <c r="D57" s="18">
        <v>0</v>
      </c>
      <c r="E57" s="18" t="s">
        <v>94</v>
      </c>
      <c r="F57" s="18">
        <v>90</v>
      </c>
      <c r="G57" s="11" t="s">
        <v>95</v>
      </c>
      <c r="H57" s="11" t="s">
        <v>18</v>
      </c>
      <c r="I57" s="11">
        <v>3</v>
      </c>
      <c r="J57" s="19">
        <v>3500</v>
      </c>
      <c r="K57" s="13" t="s">
        <v>19</v>
      </c>
      <c r="L57" s="14" t="s">
        <v>20</v>
      </c>
      <c r="M57" s="15">
        <f t="shared" si="0"/>
        <v>42000</v>
      </c>
      <c r="N57" s="15">
        <f t="shared" si="1"/>
        <v>3780</v>
      </c>
      <c r="O57" s="15" t="str">
        <f t="shared" si="2"/>
        <v>150,00</v>
      </c>
      <c r="P57" s="15" t="s">
        <v>26</v>
      </c>
      <c r="Q57" s="16">
        <v>45219</v>
      </c>
      <c r="R57" s="17">
        <v>0.63194444444444398</v>
      </c>
    </row>
    <row r="58" spans="1:18" ht="25.5">
      <c r="A58" s="7">
        <v>55</v>
      </c>
      <c r="B58" s="20" t="s">
        <v>96</v>
      </c>
      <c r="C58" s="20">
        <v>151</v>
      </c>
      <c r="D58" s="20">
        <v>4</v>
      </c>
      <c r="E58" s="20" t="s">
        <v>23</v>
      </c>
      <c r="F58" s="21">
        <v>25</v>
      </c>
      <c r="G58" s="24" t="s">
        <v>97</v>
      </c>
      <c r="H58" s="11" t="s">
        <v>18</v>
      </c>
      <c r="I58" s="11">
        <v>3</v>
      </c>
      <c r="J58" s="19">
        <v>2000</v>
      </c>
      <c r="K58" s="13" t="s">
        <v>19</v>
      </c>
      <c r="L58" s="14" t="s">
        <v>20</v>
      </c>
      <c r="M58" s="15">
        <f t="shared" si="0"/>
        <v>24000</v>
      </c>
      <c r="N58" s="15">
        <f t="shared" si="1"/>
        <v>2160</v>
      </c>
      <c r="O58" s="15" t="str">
        <f t="shared" si="2"/>
        <v>150,00</v>
      </c>
      <c r="P58" s="15" t="s">
        <v>26</v>
      </c>
      <c r="Q58" s="16">
        <v>45219</v>
      </c>
      <c r="R58" s="17">
        <v>0.63888888888888895</v>
      </c>
    </row>
    <row r="59" spans="1:18" ht="189.75" customHeight="1">
      <c r="A59" s="33" t="s">
        <v>98</v>
      </c>
      <c r="B59" s="30"/>
      <c r="C59" s="30"/>
      <c r="D59" s="30"/>
      <c r="E59" s="30"/>
      <c r="F59" s="30"/>
      <c r="G59" s="30"/>
      <c r="H59" s="30"/>
      <c r="I59" s="30"/>
      <c r="J59" s="30"/>
      <c r="K59" s="30"/>
      <c r="L59" s="30"/>
      <c r="M59" s="30"/>
      <c r="N59" s="30"/>
      <c r="O59" s="30"/>
      <c r="P59" s="30"/>
      <c r="Q59" s="30"/>
      <c r="R59" s="30"/>
    </row>
    <row r="60" spans="1:18" ht="17.25" customHeight="1">
      <c r="A60" s="29" t="s">
        <v>99</v>
      </c>
      <c r="B60" s="29"/>
      <c r="C60" s="29"/>
      <c r="D60" s="29"/>
      <c r="E60" s="29"/>
      <c r="F60" s="29"/>
      <c r="G60" s="29"/>
      <c r="H60" s="29"/>
      <c r="I60" s="29"/>
      <c r="J60" s="29"/>
      <c r="K60" s="29"/>
      <c r="L60" s="29"/>
      <c r="M60" s="29"/>
      <c r="N60" s="29"/>
      <c r="O60" s="29"/>
      <c r="P60" s="29"/>
      <c r="Q60" s="29"/>
      <c r="R60" s="29"/>
    </row>
    <row r="61" spans="1:18" ht="15" customHeight="1">
      <c r="A61" s="33" t="s">
        <v>100</v>
      </c>
      <c r="B61" s="33"/>
      <c r="C61" s="33"/>
      <c r="D61" s="33"/>
      <c r="E61" s="33"/>
      <c r="F61" s="33"/>
      <c r="G61" s="33"/>
      <c r="H61" s="33"/>
      <c r="I61" s="33"/>
      <c r="J61" s="33"/>
      <c r="K61" s="33"/>
      <c r="L61" s="33"/>
      <c r="M61" s="33"/>
      <c r="N61" s="33"/>
      <c r="O61" s="33"/>
      <c r="P61" s="33"/>
      <c r="Q61" s="33"/>
      <c r="R61" s="33"/>
    </row>
    <row r="62" spans="1:18" ht="45.75" customHeight="1">
      <c r="A62" s="28" t="s">
        <v>101</v>
      </c>
      <c r="B62" s="28"/>
      <c r="C62" s="28"/>
      <c r="D62" s="28"/>
      <c r="E62" s="28"/>
      <c r="F62" s="28"/>
      <c r="G62" s="28"/>
      <c r="H62" s="28"/>
      <c r="I62" s="28"/>
      <c r="J62" s="28"/>
      <c r="K62" s="28"/>
      <c r="L62" s="28"/>
      <c r="M62" s="28"/>
      <c r="N62" s="28"/>
      <c r="O62" s="28"/>
      <c r="P62" s="28"/>
      <c r="Q62" s="28"/>
      <c r="R62" s="28"/>
    </row>
    <row r="63" spans="1:18" ht="31.5" customHeight="1">
      <c r="A63" s="28" t="s">
        <v>102</v>
      </c>
      <c r="B63" s="28"/>
      <c r="C63" s="28"/>
      <c r="D63" s="28"/>
      <c r="E63" s="28"/>
      <c r="F63" s="28"/>
      <c r="G63" s="28"/>
      <c r="H63" s="28"/>
      <c r="I63" s="28"/>
      <c r="J63" s="28"/>
      <c r="K63" s="28"/>
      <c r="L63" s="28"/>
      <c r="M63" s="28"/>
      <c r="N63" s="28"/>
      <c r="O63" s="28"/>
      <c r="P63" s="28"/>
      <c r="Q63" s="28"/>
      <c r="R63" s="28"/>
    </row>
    <row r="64" spans="1:18" ht="17.25" customHeight="1">
      <c r="A64" s="29" t="s">
        <v>103</v>
      </c>
      <c r="B64" s="29"/>
      <c r="C64" s="29"/>
      <c r="D64" s="29"/>
      <c r="E64" s="29"/>
      <c r="F64" s="29"/>
      <c r="G64" s="29"/>
      <c r="H64" s="29"/>
      <c r="I64" s="29"/>
      <c r="J64" s="29"/>
      <c r="K64" s="29"/>
      <c r="L64" s="29"/>
      <c r="M64" s="29"/>
      <c r="N64" s="29"/>
      <c r="O64" s="29"/>
      <c r="P64" s="29"/>
      <c r="Q64" s="29"/>
      <c r="R64" s="29"/>
    </row>
    <row r="65" spans="1:18" ht="32.25" customHeight="1">
      <c r="A65" s="28" t="s">
        <v>104</v>
      </c>
      <c r="B65" s="28"/>
      <c r="C65" s="28"/>
      <c r="D65" s="28"/>
      <c r="E65" s="28"/>
      <c r="F65" s="28"/>
      <c r="G65" s="28"/>
      <c r="H65" s="28"/>
      <c r="I65" s="28"/>
      <c r="J65" s="28"/>
      <c r="K65" s="28"/>
      <c r="L65" s="28"/>
      <c r="M65" s="28"/>
      <c r="N65" s="28"/>
      <c r="O65" s="28"/>
      <c r="P65" s="28"/>
      <c r="Q65" s="28"/>
      <c r="R65" s="28"/>
    </row>
    <row r="66" spans="1:18" ht="63" customHeight="1">
      <c r="A66" s="28" t="s">
        <v>105</v>
      </c>
      <c r="B66" s="28"/>
      <c r="C66" s="28"/>
      <c r="D66" s="28"/>
      <c r="E66" s="28"/>
      <c r="F66" s="28"/>
      <c r="G66" s="28"/>
      <c r="H66" s="28"/>
      <c r="I66" s="28"/>
      <c r="J66" s="28"/>
      <c r="K66" s="28"/>
      <c r="L66" s="28"/>
      <c r="M66" s="28"/>
      <c r="N66" s="28"/>
      <c r="O66" s="28"/>
      <c r="P66" s="28"/>
      <c r="Q66" s="28"/>
      <c r="R66" s="28"/>
    </row>
    <row r="67" spans="1:18">
      <c r="A67" s="29" t="s">
        <v>106</v>
      </c>
      <c r="B67" s="29"/>
      <c r="C67" s="29"/>
      <c r="D67" s="29"/>
      <c r="E67" s="29"/>
      <c r="F67" s="29"/>
      <c r="G67" s="29"/>
      <c r="H67" s="29"/>
      <c r="I67" s="29"/>
      <c r="J67" s="29"/>
      <c r="K67" s="29"/>
      <c r="L67" s="29"/>
      <c r="M67" s="29"/>
      <c r="N67" s="29"/>
      <c r="O67" s="29"/>
      <c r="P67" s="29"/>
      <c r="Q67" s="29"/>
      <c r="R67" s="29"/>
    </row>
    <row r="68" spans="1:18">
      <c r="A68" s="29" t="s">
        <v>107</v>
      </c>
      <c r="B68" s="29"/>
      <c r="C68" s="29"/>
      <c r="D68" s="29"/>
      <c r="E68" s="29"/>
      <c r="F68" s="29"/>
      <c r="G68" s="29"/>
      <c r="H68" s="29"/>
      <c r="I68" s="29"/>
      <c r="J68" s="29"/>
      <c r="K68" s="29"/>
      <c r="L68" s="29"/>
      <c r="M68" s="29"/>
      <c r="N68" s="29"/>
      <c r="O68" s="29"/>
      <c r="P68" s="29"/>
      <c r="Q68" s="29"/>
      <c r="R68" s="29"/>
    </row>
    <row r="69" spans="1:18" ht="15" customHeight="1">
      <c r="A69" s="28" t="s">
        <v>108</v>
      </c>
      <c r="B69" s="28"/>
      <c r="C69" s="28"/>
      <c r="D69" s="28"/>
      <c r="E69" s="28"/>
      <c r="F69" s="28"/>
      <c r="G69" s="28"/>
      <c r="H69" s="28"/>
      <c r="I69" s="28"/>
      <c r="J69" s="28"/>
      <c r="K69" s="28"/>
      <c r="L69" s="28"/>
      <c r="M69" s="28"/>
      <c r="N69" s="28"/>
      <c r="O69" s="28"/>
      <c r="P69" s="28"/>
      <c r="Q69" s="28"/>
      <c r="R69" s="28"/>
    </row>
    <row r="70" spans="1:18">
      <c r="A70" s="30" t="s">
        <v>109</v>
      </c>
      <c r="B70" s="30"/>
      <c r="C70" s="30"/>
      <c r="D70" s="30"/>
      <c r="E70" s="30"/>
      <c r="F70" s="30"/>
      <c r="G70" s="30"/>
      <c r="H70" s="30"/>
      <c r="I70" s="30"/>
      <c r="J70" s="30"/>
      <c r="K70" s="30"/>
      <c r="L70" s="30"/>
      <c r="M70" s="30"/>
      <c r="N70" s="30"/>
      <c r="O70" s="30"/>
      <c r="P70" s="30"/>
      <c r="Q70" s="30"/>
      <c r="R70" s="30"/>
    </row>
    <row r="71" spans="1:18">
      <c r="A71" s="31" t="s">
        <v>110</v>
      </c>
      <c r="B71" s="31"/>
      <c r="C71" s="31"/>
      <c r="D71" s="31"/>
      <c r="E71" s="31"/>
      <c r="F71" s="31"/>
      <c r="G71" s="31"/>
      <c r="H71" s="31"/>
      <c r="I71" s="31"/>
      <c r="J71" s="31"/>
      <c r="K71" s="31"/>
      <c r="L71" s="31"/>
      <c r="M71" s="31"/>
      <c r="N71" s="31"/>
      <c r="O71" s="31"/>
      <c r="P71" s="31"/>
      <c r="Q71" s="31"/>
      <c r="R71" s="31"/>
    </row>
    <row r="72" spans="1:18" ht="15" customHeight="1">
      <c r="A72" s="32" t="s">
        <v>111</v>
      </c>
      <c r="B72" s="31"/>
      <c r="C72" s="31"/>
      <c r="D72" s="31"/>
      <c r="E72" s="31"/>
      <c r="F72" s="31"/>
      <c r="G72" s="31"/>
      <c r="H72" s="31"/>
      <c r="I72" s="31"/>
      <c r="J72" s="31"/>
      <c r="K72" s="31"/>
      <c r="L72" s="31"/>
      <c r="M72" s="31"/>
      <c r="N72" s="31"/>
      <c r="O72" s="31"/>
      <c r="P72" s="31"/>
      <c r="Q72" s="31"/>
      <c r="R72" s="31"/>
    </row>
    <row r="73" spans="1:18">
      <c r="A73" s="25"/>
      <c r="B73" s="27">
        <v>45197</v>
      </c>
      <c r="C73" s="27"/>
      <c r="D73" s="25"/>
      <c r="E73" s="25"/>
      <c r="F73" s="25"/>
      <c r="G73" s="25"/>
      <c r="H73" s="25"/>
      <c r="I73" s="25"/>
      <c r="J73" s="25"/>
      <c r="K73" s="25"/>
      <c r="L73" s="25"/>
      <c r="M73" s="25"/>
      <c r="N73" s="25"/>
      <c r="O73" s="25"/>
      <c r="P73" s="25"/>
      <c r="Q73" s="25"/>
      <c r="R73" s="25"/>
    </row>
    <row r="76" spans="1:18">
      <c r="F76" t="s">
        <v>112</v>
      </c>
    </row>
  </sheetData>
  <mergeCells count="18">
    <mergeCell ref="A61:R61"/>
    <mergeCell ref="A1:R1"/>
    <mergeCell ref="A2:R2"/>
    <mergeCell ref="J3:L3"/>
    <mergeCell ref="A59:R59"/>
    <mergeCell ref="A60:R60"/>
    <mergeCell ref="B73:C73"/>
    <mergeCell ref="A62:R62"/>
    <mergeCell ref="A63:R63"/>
    <mergeCell ref="A64:R64"/>
    <mergeCell ref="A65:R65"/>
    <mergeCell ref="A66:R66"/>
    <mergeCell ref="A67:R67"/>
    <mergeCell ref="A68:R68"/>
    <mergeCell ref="A69:R69"/>
    <mergeCell ref="A70:R70"/>
    <mergeCell ref="A71:R71"/>
    <mergeCell ref="A72:R72"/>
  </mergeCells>
  <pageMargins left="0.25" right="0.25" top="0.75" bottom="0.75"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2023-10-02T08:43:42Z</dcterms:modified>
</cp:coreProperties>
</file>