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9.9.131\paylaşım\5-İlan Klasörü\2021\"/>
    </mc:Choice>
  </mc:AlternateContent>
  <bookViews>
    <workbookView xWindow="0" yWindow="0" windowWidth="28800" windowHeight="12120"/>
  </bookViews>
  <sheets>
    <sheet name="Sheet1" sheetId="1" r:id="rId1"/>
    <sheet name="Sayfa1" sheetId="2" r:id="rId2"/>
  </sheets>
  <calcPr calcId="152511"/>
</workbook>
</file>

<file path=xl/calcChain.xml><?xml version="1.0" encoding="utf-8"?>
<calcChain xmlns="http://schemas.openxmlformats.org/spreadsheetml/2006/main">
  <c r="I14" i="1" l="1"/>
  <c r="I13" i="1" l="1"/>
  <c r="I12" i="1" l="1"/>
  <c r="I10" i="1" l="1"/>
  <c r="I9" i="1" l="1"/>
  <c r="H5" i="1" l="1"/>
  <c r="I5" i="1" s="1"/>
  <c r="C34" i="2" l="1"/>
  <c r="D34" i="2" s="1"/>
  <c r="I3" i="1" l="1"/>
  <c r="N22" i="2"/>
  <c r="O22" i="2" s="1"/>
  <c r="J22" i="2"/>
  <c r="K22" i="2" s="1"/>
  <c r="L22" i="2" s="1"/>
  <c r="N21" i="2"/>
  <c r="O21" i="2" s="1"/>
  <c r="J21" i="2"/>
  <c r="K21" i="2" s="1"/>
  <c r="L21" i="2" s="1"/>
  <c r="N20" i="2"/>
  <c r="O20" i="2" s="1"/>
  <c r="J20" i="2"/>
  <c r="K20" i="2" s="1"/>
  <c r="L20" i="2" s="1"/>
  <c r="N19" i="2"/>
  <c r="O19" i="2" s="1"/>
  <c r="J19" i="2"/>
  <c r="K19" i="2" s="1"/>
  <c r="L19" i="2" s="1"/>
  <c r="N18" i="2"/>
  <c r="O18" i="2" s="1"/>
  <c r="J18" i="2"/>
  <c r="K18" i="2" s="1"/>
  <c r="L18" i="2" s="1"/>
  <c r="N17" i="2"/>
  <c r="O17" i="2" s="1"/>
  <c r="J17" i="2"/>
  <c r="K17" i="2" s="1"/>
  <c r="L17" i="2" s="1"/>
  <c r="N16" i="2"/>
  <c r="O16" i="2" s="1"/>
  <c r="L16" i="2"/>
  <c r="N15" i="2"/>
  <c r="O15" i="2" s="1"/>
  <c r="L15" i="2"/>
  <c r="N14" i="2"/>
  <c r="O14" i="2" s="1"/>
  <c r="L14" i="2"/>
  <c r="N13" i="2"/>
  <c r="O13" i="2" s="1"/>
  <c r="J13" i="2"/>
  <c r="K13" i="2" s="1"/>
  <c r="L13" i="2" s="1"/>
  <c r="N12" i="2"/>
  <c r="O12" i="2" s="1"/>
  <c r="J12" i="2"/>
  <c r="K12" i="2" s="1"/>
  <c r="L12" i="2" s="1"/>
  <c r="N11" i="2"/>
  <c r="O11" i="2" s="1"/>
  <c r="J11" i="2"/>
  <c r="K11" i="2" s="1"/>
  <c r="L11" i="2" s="1"/>
  <c r="N10" i="2"/>
  <c r="O10" i="2" s="1"/>
  <c r="J10" i="2"/>
  <c r="K10" i="2" s="1"/>
  <c r="L10" i="2" s="1"/>
  <c r="N9" i="2"/>
  <c r="O9" i="2" s="1"/>
  <c r="J9" i="2"/>
  <c r="K9" i="2" s="1"/>
  <c r="L9" i="2" s="1"/>
  <c r="N8" i="2"/>
  <c r="O8" i="2" s="1"/>
  <c r="J8" i="2"/>
  <c r="K8" i="2" s="1"/>
  <c r="L8" i="2" s="1"/>
  <c r="O7" i="2"/>
  <c r="N7" i="2"/>
  <c r="J7" i="2"/>
  <c r="K7" i="2" s="1"/>
  <c r="L7" i="2" s="1"/>
  <c r="N6" i="2"/>
  <c r="O6" i="2" s="1"/>
  <c r="K6" i="2"/>
  <c r="L6" i="2" s="1"/>
  <c r="J6" i="2"/>
  <c r="N5" i="2"/>
  <c r="O5" i="2" s="1"/>
  <c r="J5" i="2"/>
  <c r="K5" i="2" s="1"/>
  <c r="L5" i="2" s="1"/>
  <c r="L23" i="2" l="1"/>
  <c r="L24" i="2" s="1"/>
</calcChain>
</file>

<file path=xl/sharedStrings.xml><?xml version="1.0" encoding="utf-8"?>
<sst xmlns="http://schemas.openxmlformats.org/spreadsheetml/2006/main" count="125" uniqueCount="65">
  <si>
    <t>MAHALLE</t>
  </si>
  <si>
    <t>ADA</t>
  </si>
  <si>
    <t>PARSEL</t>
  </si>
  <si>
    <t>İSTİKLAL</t>
  </si>
  <si>
    <t>MEVKİ</t>
  </si>
  <si>
    <t xml:space="preserve">AYDIN - İZMİR YOLU ÜZERİ </t>
  </si>
  <si>
    <t>SIRA 
NO</t>
  </si>
  <si>
    <t>A1 DÜKKAN</t>
  </si>
  <si>
    <t>A2 DÜKKAN</t>
  </si>
  <si>
    <t>A3 DÜKKAN</t>
  </si>
  <si>
    <t>B1 DÜKKAN</t>
  </si>
  <si>
    <t>B2 DÜKKAN</t>
  </si>
  <si>
    <t>B3 DÜKKAN</t>
  </si>
  <si>
    <t>B4 DÜKKAN</t>
  </si>
  <si>
    <t>B5 DÜKKAN</t>
  </si>
  <si>
    <t>B6 DÜKKAN</t>
  </si>
  <si>
    <t>C4 DÜKKAN</t>
  </si>
  <si>
    <t>C5 DÜKKAN</t>
  </si>
  <si>
    <t>C6 DÜKKAN</t>
  </si>
  <si>
    <t>D1 DÜKKAN</t>
  </si>
  <si>
    <t>D2 DÜKKAN</t>
  </si>
  <si>
    <t>D3 DÜKKAN</t>
  </si>
  <si>
    <t>YILLIK
MUHAMMEN 
BEDELİ</t>
  </si>
  <si>
    <t>C1 DÜKKAN</t>
  </si>
  <si>
    <t>C2 DÜKKAN</t>
  </si>
  <si>
    <t>C3 DÜKKAN</t>
  </si>
  <si>
    <t>BAĞIMSIZ 
BÖLÜM NO VE NİTELİĞİ</t>
  </si>
  <si>
    <t xml:space="preserve">NET ALAN </t>
  </si>
  <si>
    <t>BAĞIMSIZ BÖLÜM NO VE NİTELİĞİ</t>
  </si>
  <si>
    <r>
      <rPr>
        <b/>
        <sz val="12"/>
        <rFont val="Segoe UI"/>
        <family val="2"/>
        <charset val="162"/>
      </rPr>
      <t>NET ALAN '</t>
    </r>
  </si>
  <si>
    <t>METİNLER
EMLAK</t>
  </si>
  <si>
    <t>FURKAN
EMLAK</t>
  </si>
  <si>
    <t>KOÇ 
GAYRİMENKUL</t>
  </si>
  <si>
    <t>GÜNEŞ
EMLAK</t>
  </si>
  <si>
    <t>DERELİ
GAYRİMENKUL</t>
  </si>
  <si>
    <t>TOPLAM
FİYAT</t>
  </si>
  <si>
    <t>ORTALAMA 
FİYAT</t>
  </si>
  <si>
    <t>M2 FİYATI</t>
  </si>
  <si>
    <t>ORTALAMA AYLIK M2 FİYATI</t>
  </si>
  <si>
    <t>AYLIIK</t>
  </si>
  <si>
    <t>KDV DAHİL</t>
  </si>
  <si>
    <t xml:space="preserve">ORTALAMA 
</t>
  </si>
  <si>
    <t>AYLIK
MUHAMMEN 
BEDELİ+ KDV</t>
  </si>
  <si>
    <t xml:space="preserve">GEÇİCİ
TEMİNAT
BEDELİ </t>
  </si>
  <si>
    <t>İHALE
TARİHİ</t>
  </si>
  <si>
    <t>İNCİRLİOVA BELEDİYE BAŞKANLIĞI'NCA KİRA İHALESİNE ÇIKARILACAK TAŞINMAZA AİT LİSTE</t>
  </si>
  <si>
    <t>A1 İŞYERİ</t>
  </si>
  <si>
    <t>A2 İŞYERİ</t>
  </si>
  <si>
    <t>A3 İŞYERİ</t>
  </si>
  <si>
    <t>B1 İŞYERİ</t>
  </si>
  <si>
    <t>B3 İŞYERİ</t>
  </si>
  <si>
    <t>B4 İŞYERİ</t>
  </si>
  <si>
    <t>₺4.773,60</t>
  </si>
  <si>
    <t>B6 İŞYERİ</t>
  </si>
  <si>
    <t>C1 İŞYERİ</t>
  </si>
  <si>
    <t>C4 İŞYERİ</t>
  </si>
  <si>
    <t>C5 İŞYERİ</t>
  </si>
  <si>
    <t>C6 İŞYERİ</t>
  </si>
  <si>
    <t>D1 İŞYERİ</t>
  </si>
  <si>
    <t>D2 İŞYERİ</t>
  </si>
  <si>
    <t>₺914,85</t>
  </si>
  <si>
    <t>D3 İŞYERİ</t>
  </si>
  <si>
    <t xml:space="preserve">KİRALAMA
SÜRESİ </t>
  </si>
  <si>
    <t>3 YIL</t>
  </si>
  <si>
    <t>İHALE 
SAATİ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</si>
</sst>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₺&quot;#,##0.00"/>
    <numFmt numFmtId="165" formatCode="#,##0.00\ &quot;₺&quot;"/>
  </numFmts>
  <fonts count="8" x14ac:knownFonts="1">
    <font>
      <sz val="10"/>
      <name val="Arial"/>
    </font>
    <font>
      <b/>
      <sz val="12"/>
      <name val="Arial"/>
      <family val="2"/>
      <charset val="162"/>
    </font>
    <font>
      <sz val="12"/>
      <name val="Arial"/>
      <family val="2"/>
      <charset val="162"/>
    </font>
    <font>
      <sz val="12"/>
      <name val="Segoe UI"/>
      <family val="2"/>
      <charset val="162"/>
    </font>
    <font>
      <b/>
      <sz val="12"/>
      <name val="Segoe UI"/>
      <family val="2"/>
      <charset val="162"/>
    </font>
    <font>
      <b/>
      <sz val="10"/>
      <name val="Arial"/>
      <family val="2"/>
      <charset val="162"/>
    </font>
    <font>
      <sz val="10"/>
      <name val="Arial"/>
      <family val="2"/>
      <charset val="162"/>
    </font>
    <font>
      <sz val="12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4" fontId="0" fillId="0" borderId="0" xfId="0" applyNumberFormat="1"/>
    <xf numFmtId="164" fontId="0" fillId="0" borderId="1" xfId="0" applyNumberFormat="1" applyBorder="1"/>
    <xf numFmtId="2" fontId="1" fillId="0" borderId="2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3" fillId="0" borderId="6" xfId="0" applyFont="1" applyBorder="1" applyAlignment="1">
      <alignment horizontal="center" vertical="top"/>
    </xf>
    <xf numFmtId="2" fontId="2" fillId="0" borderId="5" xfId="0" applyNumberFormat="1" applyFont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2" fontId="2" fillId="0" borderId="5" xfId="0" applyNumberFormat="1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top"/>
    </xf>
    <xf numFmtId="2" fontId="2" fillId="0" borderId="8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2" fontId="2" fillId="0" borderId="0" xfId="0" applyNumberFormat="1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6" fillId="0" borderId="0" xfId="0" applyFont="1" applyAlignment="1">
      <alignment wrapText="1"/>
    </xf>
    <xf numFmtId="2" fontId="0" fillId="0" borderId="0" xfId="0" applyNumberFormat="1"/>
    <xf numFmtId="0" fontId="6" fillId="0" borderId="0" xfId="0" applyFont="1"/>
    <xf numFmtId="2" fontId="0" fillId="0" borderId="0" xfId="0" applyNumberForma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2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 vertical="center"/>
    </xf>
    <xf numFmtId="165" fontId="7" fillId="0" borderId="1" xfId="0" applyNumberFormat="1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/>
    </xf>
    <xf numFmtId="20" fontId="7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zoomScale="130" zoomScaleNormal="130" workbookViewId="0">
      <selection activeCell="I15" sqref="I15"/>
    </sheetView>
  </sheetViews>
  <sheetFormatPr defaultRowHeight="12.75" x14ac:dyDescent="0.2"/>
  <cols>
    <col min="1" max="1" width="6.7109375" style="1" bestFit="1" customWidth="1"/>
    <col min="2" max="2" width="12.42578125" style="1" bestFit="1" customWidth="1"/>
    <col min="3" max="3" width="6.140625" style="1" bestFit="1" customWidth="1"/>
    <col min="4" max="4" width="10.7109375" style="1" bestFit="1" customWidth="1"/>
    <col min="5" max="5" width="27.140625" style="1" bestFit="1" customWidth="1"/>
    <col min="6" max="6" width="20.140625" style="1" customWidth="1"/>
    <col min="7" max="7" width="12.140625" style="1" customWidth="1"/>
    <col min="8" max="8" width="17" style="1" customWidth="1"/>
    <col min="9" max="9" width="15.28515625" bestFit="1" customWidth="1"/>
    <col min="10" max="10" width="12" bestFit="1" customWidth="1"/>
    <col min="11" max="11" width="10.7109375" bestFit="1" customWidth="1"/>
    <col min="12" max="12" width="11.85546875" bestFit="1" customWidth="1"/>
  </cols>
  <sheetData>
    <row r="1" spans="1:13" ht="24" customHeight="1" x14ac:dyDescent="0.2">
      <c r="A1" s="61" t="s">
        <v>45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</row>
    <row r="2" spans="1:13" s="39" customFormat="1" ht="63.75" customHeight="1" x14ac:dyDescent="0.2">
      <c r="A2" s="44" t="s">
        <v>6</v>
      </c>
      <c r="B2" s="45" t="s">
        <v>0</v>
      </c>
      <c r="C2" s="45" t="s">
        <v>1</v>
      </c>
      <c r="D2" s="45" t="s">
        <v>2</v>
      </c>
      <c r="E2" s="45" t="s">
        <v>4</v>
      </c>
      <c r="F2" s="46" t="s">
        <v>26</v>
      </c>
      <c r="G2" s="47" t="s">
        <v>27</v>
      </c>
      <c r="H2" s="44" t="s">
        <v>42</v>
      </c>
      <c r="I2" s="44" t="s">
        <v>22</v>
      </c>
      <c r="J2" s="48" t="s">
        <v>43</v>
      </c>
      <c r="K2" s="48" t="s">
        <v>62</v>
      </c>
      <c r="L2" s="48" t="s">
        <v>44</v>
      </c>
      <c r="M2" s="48" t="s">
        <v>64</v>
      </c>
    </row>
    <row r="3" spans="1:13" s="2" customFormat="1" ht="15.75" x14ac:dyDescent="0.2">
      <c r="A3" s="49">
        <v>1</v>
      </c>
      <c r="B3" s="49" t="s">
        <v>3</v>
      </c>
      <c r="C3" s="49">
        <v>0</v>
      </c>
      <c r="D3" s="49">
        <v>9429</v>
      </c>
      <c r="E3" s="49" t="s">
        <v>5</v>
      </c>
      <c r="F3" s="49" t="s">
        <v>46</v>
      </c>
      <c r="G3" s="50">
        <v>19</v>
      </c>
      <c r="H3" s="55">
        <v>323</v>
      </c>
      <c r="I3" s="55">
        <f>H3*12</f>
        <v>3876</v>
      </c>
      <c r="J3" s="55">
        <v>348.84</v>
      </c>
      <c r="K3" s="55" t="s">
        <v>63</v>
      </c>
      <c r="L3" s="58">
        <v>44209</v>
      </c>
      <c r="M3" s="59">
        <v>0.45833333333333331</v>
      </c>
    </row>
    <row r="4" spans="1:13" s="2" customFormat="1" ht="15.75" x14ac:dyDescent="0.2">
      <c r="A4" s="53">
        <v>2</v>
      </c>
      <c r="B4" s="53" t="s">
        <v>3</v>
      </c>
      <c r="C4" s="53">
        <v>0</v>
      </c>
      <c r="D4" s="53">
        <v>9429</v>
      </c>
      <c r="E4" s="53" t="s">
        <v>5</v>
      </c>
      <c r="F4" s="53" t="s">
        <v>47</v>
      </c>
      <c r="G4" s="57">
        <v>27.8</v>
      </c>
      <c r="H4" s="56">
        <v>472.6</v>
      </c>
      <c r="I4" s="56">
        <v>5671.2</v>
      </c>
      <c r="J4" s="56">
        <v>511</v>
      </c>
      <c r="K4" s="55" t="s">
        <v>63</v>
      </c>
      <c r="L4" s="58">
        <v>44209</v>
      </c>
      <c r="M4" s="60">
        <v>0.46875</v>
      </c>
    </row>
    <row r="5" spans="1:13" s="2" customFormat="1" ht="15.75" x14ac:dyDescent="0.2">
      <c r="A5" s="49">
        <v>3</v>
      </c>
      <c r="B5" s="49" t="s">
        <v>3</v>
      </c>
      <c r="C5" s="49">
        <v>0</v>
      </c>
      <c r="D5" s="49">
        <v>9429</v>
      </c>
      <c r="E5" s="49" t="s">
        <v>5</v>
      </c>
      <c r="F5" s="49" t="s">
        <v>48</v>
      </c>
      <c r="G5" s="50">
        <v>24.9</v>
      </c>
      <c r="H5" s="55">
        <f>G5*19</f>
        <v>473.09999999999997</v>
      </c>
      <c r="I5" s="55">
        <f t="shared" ref="I5" si="0">H5*12</f>
        <v>5677.2</v>
      </c>
      <c r="J5" s="55">
        <v>511</v>
      </c>
      <c r="K5" s="55" t="s">
        <v>63</v>
      </c>
      <c r="L5" s="58">
        <v>44209</v>
      </c>
      <c r="M5" s="59">
        <v>0.47916666666666669</v>
      </c>
    </row>
    <row r="6" spans="1:13" s="2" customFormat="1" ht="15.75" x14ac:dyDescent="0.2">
      <c r="A6" s="53">
        <v>4</v>
      </c>
      <c r="B6" s="49" t="s">
        <v>3</v>
      </c>
      <c r="C6" s="49">
        <v>0</v>
      </c>
      <c r="D6" s="49">
        <v>9429</v>
      </c>
      <c r="E6" s="49" t="s">
        <v>5</v>
      </c>
      <c r="F6" s="49" t="s">
        <v>49</v>
      </c>
      <c r="G6" s="50">
        <v>22.2</v>
      </c>
      <c r="H6" s="55">
        <v>421.8</v>
      </c>
      <c r="I6" s="55">
        <v>5061.6000000000004</v>
      </c>
      <c r="J6" s="55">
        <v>456</v>
      </c>
      <c r="K6" s="55" t="s">
        <v>63</v>
      </c>
      <c r="L6" s="58">
        <v>44209</v>
      </c>
      <c r="M6" s="60">
        <v>0.48958333333333298</v>
      </c>
    </row>
    <row r="7" spans="1:13" s="2" customFormat="1" ht="15.75" x14ac:dyDescent="0.2">
      <c r="A7" s="49">
        <v>5</v>
      </c>
      <c r="B7" s="49" t="s">
        <v>3</v>
      </c>
      <c r="C7" s="49">
        <v>0</v>
      </c>
      <c r="D7" s="49">
        <v>9429</v>
      </c>
      <c r="E7" s="49" t="s">
        <v>5</v>
      </c>
      <c r="F7" s="49" t="s">
        <v>50</v>
      </c>
      <c r="G7" s="50">
        <v>22.3</v>
      </c>
      <c r="H7" s="55">
        <v>379.1</v>
      </c>
      <c r="I7" s="55">
        <v>4549.2</v>
      </c>
      <c r="J7" s="55">
        <v>410</v>
      </c>
      <c r="K7" s="55" t="s">
        <v>63</v>
      </c>
      <c r="L7" s="58">
        <v>44209</v>
      </c>
      <c r="M7" s="59">
        <v>0.5</v>
      </c>
    </row>
    <row r="8" spans="1:13" s="2" customFormat="1" ht="15.75" x14ac:dyDescent="0.2">
      <c r="A8" s="53">
        <v>6</v>
      </c>
      <c r="B8" s="49" t="s">
        <v>3</v>
      </c>
      <c r="C8" s="49">
        <v>0</v>
      </c>
      <c r="D8" s="49">
        <v>9429</v>
      </c>
      <c r="E8" s="49" t="s">
        <v>5</v>
      </c>
      <c r="F8" s="49" t="s">
        <v>51</v>
      </c>
      <c r="G8" s="50">
        <v>23.4</v>
      </c>
      <c r="H8" s="55">
        <v>397.8</v>
      </c>
      <c r="I8" s="55" t="s">
        <v>52</v>
      </c>
      <c r="J8" s="55">
        <v>430</v>
      </c>
      <c r="K8" s="55" t="s">
        <v>63</v>
      </c>
      <c r="L8" s="58">
        <v>44209</v>
      </c>
      <c r="M8" s="60">
        <v>0.51041666666666696</v>
      </c>
    </row>
    <row r="9" spans="1:13" s="2" customFormat="1" ht="15.75" x14ac:dyDescent="0.2">
      <c r="A9" s="49">
        <v>7</v>
      </c>
      <c r="B9" s="49" t="s">
        <v>3</v>
      </c>
      <c r="C9" s="49">
        <v>0</v>
      </c>
      <c r="D9" s="49">
        <v>9429</v>
      </c>
      <c r="E9" s="49" t="s">
        <v>5</v>
      </c>
      <c r="F9" s="49" t="s">
        <v>53</v>
      </c>
      <c r="G9" s="50">
        <v>22.9</v>
      </c>
      <c r="H9" s="55">
        <v>435.1</v>
      </c>
      <c r="I9" s="55">
        <f t="shared" ref="I9:I10" si="1">H9*12</f>
        <v>5221.2000000000007</v>
      </c>
      <c r="J9" s="55">
        <v>460</v>
      </c>
      <c r="K9" s="55" t="s">
        <v>63</v>
      </c>
      <c r="L9" s="58">
        <v>44209</v>
      </c>
      <c r="M9" s="59">
        <v>0.52083333333333304</v>
      </c>
    </row>
    <row r="10" spans="1:13" s="2" customFormat="1" ht="15.75" x14ac:dyDescent="0.2">
      <c r="A10" s="53">
        <v>8</v>
      </c>
      <c r="B10" s="49" t="s">
        <v>3</v>
      </c>
      <c r="C10" s="49">
        <v>0</v>
      </c>
      <c r="D10" s="49">
        <v>9429</v>
      </c>
      <c r="E10" s="49" t="s">
        <v>5</v>
      </c>
      <c r="F10" s="49" t="s">
        <v>54</v>
      </c>
      <c r="G10" s="50">
        <v>22.2</v>
      </c>
      <c r="H10" s="55">
        <v>421.8</v>
      </c>
      <c r="I10" s="55">
        <f t="shared" si="1"/>
        <v>5061.6000000000004</v>
      </c>
      <c r="J10" s="55">
        <v>456</v>
      </c>
      <c r="K10" s="55" t="s">
        <v>63</v>
      </c>
      <c r="L10" s="58">
        <v>44209</v>
      </c>
      <c r="M10" s="60">
        <v>0.53125</v>
      </c>
    </row>
    <row r="11" spans="1:13" s="2" customFormat="1" ht="15.75" x14ac:dyDescent="0.2">
      <c r="A11" s="49">
        <v>9</v>
      </c>
      <c r="B11" s="49" t="s">
        <v>3</v>
      </c>
      <c r="C11" s="49">
        <v>0</v>
      </c>
      <c r="D11" s="49">
        <v>9429</v>
      </c>
      <c r="E11" s="49" t="s">
        <v>5</v>
      </c>
      <c r="F11" s="49" t="s">
        <v>55</v>
      </c>
      <c r="G11" s="50">
        <v>23.4</v>
      </c>
      <c r="H11" s="55">
        <v>397.8</v>
      </c>
      <c r="I11" s="55">
        <v>4773.6000000000004</v>
      </c>
      <c r="J11" s="55">
        <v>430</v>
      </c>
      <c r="K11" s="55" t="s">
        <v>63</v>
      </c>
      <c r="L11" s="58">
        <v>44209</v>
      </c>
      <c r="M11" s="59">
        <v>0.54166666666666696</v>
      </c>
    </row>
    <row r="12" spans="1:13" s="2" customFormat="1" ht="15.75" x14ac:dyDescent="0.2">
      <c r="A12" s="53">
        <v>10</v>
      </c>
      <c r="B12" s="49" t="s">
        <v>3</v>
      </c>
      <c r="C12" s="49">
        <v>0</v>
      </c>
      <c r="D12" s="49">
        <v>9429</v>
      </c>
      <c r="E12" s="49" t="s">
        <v>5</v>
      </c>
      <c r="F12" s="49" t="s">
        <v>56</v>
      </c>
      <c r="G12" s="50">
        <v>24.1</v>
      </c>
      <c r="H12" s="55">
        <v>409.7</v>
      </c>
      <c r="I12" s="55">
        <f t="shared" ref="I12:I14" si="2">H12*12</f>
        <v>4916.3999999999996</v>
      </c>
      <c r="J12" s="55">
        <v>440</v>
      </c>
      <c r="K12" s="55" t="s">
        <v>63</v>
      </c>
      <c r="L12" s="58">
        <v>44209</v>
      </c>
      <c r="M12" s="60">
        <v>0.55208333333333304</v>
      </c>
    </row>
    <row r="13" spans="1:13" s="2" customFormat="1" ht="15.75" x14ac:dyDescent="0.2">
      <c r="A13" s="49">
        <v>11</v>
      </c>
      <c r="B13" s="49" t="s">
        <v>3</v>
      </c>
      <c r="C13" s="49">
        <v>0</v>
      </c>
      <c r="D13" s="49">
        <v>9429</v>
      </c>
      <c r="E13" s="49" t="s">
        <v>5</v>
      </c>
      <c r="F13" s="49" t="s">
        <v>57</v>
      </c>
      <c r="G13" s="50">
        <v>22.9</v>
      </c>
      <c r="H13" s="55">
        <v>435.1</v>
      </c>
      <c r="I13" s="55">
        <f t="shared" si="2"/>
        <v>5221.2000000000007</v>
      </c>
      <c r="J13" s="55">
        <v>470</v>
      </c>
      <c r="K13" s="55" t="s">
        <v>63</v>
      </c>
      <c r="L13" s="58">
        <v>44209</v>
      </c>
      <c r="M13" s="59">
        <v>0.5625</v>
      </c>
    </row>
    <row r="14" spans="1:13" s="2" customFormat="1" ht="15.75" x14ac:dyDescent="0.2">
      <c r="A14" s="53">
        <v>12</v>
      </c>
      <c r="B14" s="49" t="s">
        <v>3</v>
      </c>
      <c r="C14" s="49">
        <v>0</v>
      </c>
      <c r="D14" s="49">
        <v>9429</v>
      </c>
      <c r="E14" s="49" t="s">
        <v>5</v>
      </c>
      <c r="F14" s="49" t="s">
        <v>58</v>
      </c>
      <c r="G14" s="50">
        <v>48.65</v>
      </c>
      <c r="H14" s="55">
        <v>924.35</v>
      </c>
      <c r="I14" s="55">
        <f t="shared" si="2"/>
        <v>11092.2</v>
      </c>
      <c r="J14" s="55">
        <v>1000</v>
      </c>
      <c r="K14" s="55" t="s">
        <v>63</v>
      </c>
      <c r="L14" s="58">
        <v>44209</v>
      </c>
      <c r="M14" s="60">
        <v>0.57291666666666696</v>
      </c>
    </row>
    <row r="15" spans="1:13" s="2" customFormat="1" ht="15.75" x14ac:dyDescent="0.2">
      <c r="A15" s="49">
        <v>13</v>
      </c>
      <c r="B15" s="49" t="s">
        <v>3</v>
      </c>
      <c r="C15" s="49">
        <v>0</v>
      </c>
      <c r="D15" s="49">
        <v>9429</v>
      </c>
      <c r="E15" s="49" t="s">
        <v>5</v>
      </c>
      <c r="F15" s="49" t="s">
        <v>59</v>
      </c>
      <c r="G15" s="50">
        <v>48.15</v>
      </c>
      <c r="H15" s="55" t="s">
        <v>60</v>
      </c>
      <c r="I15" s="55">
        <v>10978.2</v>
      </c>
      <c r="J15" s="55">
        <v>990</v>
      </c>
      <c r="K15" s="55" t="s">
        <v>63</v>
      </c>
      <c r="L15" s="58">
        <v>44209</v>
      </c>
      <c r="M15" s="59">
        <v>0.58333333333333404</v>
      </c>
    </row>
    <row r="16" spans="1:13" ht="15.75" x14ac:dyDescent="0.25">
      <c r="A16" s="53">
        <v>14</v>
      </c>
      <c r="B16" s="51" t="s">
        <v>3</v>
      </c>
      <c r="C16" s="51">
        <v>0</v>
      </c>
      <c r="D16" s="51">
        <v>9429</v>
      </c>
      <c r="E16" s="51" t="s">
        <v>5</v>
      </c>
      <c r="F16" s="51" t="s">
        <v>61</v>
      </c>
      <c r="G16" s="52">
        <v>52.9</v>
      </c>
      <c r="H16" s="55">
        <v>1005.1</v>
      </c>
      <c r="I16" s="55">
        <v>12061.2</v>
      </c>
      <c r="J16" s="55">
        <v>1086</v>
      </c>
      <c r="K16" s="55" t="s">
        <v>63</v>
      </c>
      <c r="L16" s="58">
        <v>44209</v>
      </c>
      <c r="M16" s="60">
        <v>0.59375</v>
      </c>
    </row>
    <row r="24" spans="5:5" ht="15" x14ac:dyDescent="0.2">
      <c r="E24" s="54"/>
    </row>
  </sheetData>
  <mergeCells count="1">
    <mergeCell ref="A1:M1"/>
  </mergeCells>
  <pageMargins left="0.25" right="0.25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9"/>
  <sheetViews>
    <sheetView topLeftCell="A31" workbookViewId="0">
      <selection activeCell="D34" sqref="D34"/>
    </sheetView>
  </sheetViews>
  <sheetFormatPr defaultRowHeight="12.75" x14ac:dyDescent="0.2"/>
  <cols>
    <col min="1" max="1" width="10.7109375" style="1" bestFit="1" customWidth="1"/>
    <col min="2" max="2" width="32.140625" style="1" customWidth="1"/>
    <col min="3" max="3" width="19.5703125" style="1" customWidth="1"/>
    <col min="4" max="4" width="13.85546875" style="38" bestFit="1" customWidth="1"/>
    <col min="5" max="5" width="13.85546875" style="1" customWidth="1"/>
    <col min="6" max="6" width="11.140625" bestFit="1" customWidth="1"/>
    <col min="7" max="7" width="18.5703125" style="2" bestFit="1" customWidth="1"/>
    <col min="8" max="8" width="15.42578125" style="2" customWidth="1"/>
    <col min="9" max="9" width="18.28515625" style="2" customWidth="1"/>
    <col min="10" max="10" width="8.85546875" style="2" bestFit="1" customWidth="1"/>
    <col min="11" max="11" width="15.28515625" customWidth="1"/>
    <col min="12" max="12" width="18" style="36" customWidth="1"/>
    <col min="13" max="13" width="15.28515625" style="36" customWidth="1"/>
    <col min="14" max="14" width="9.140625" style="10"/>
  </cols>
  <sheetData>
    <row r="1" spans="1:15" x14ac:dyDescent="0.2">
      <c r="A1"/>
      <c r="B1"/>
      <c r="C1"/>
      <c r="D1"/>
      <c r="E1"/>
      <c r="G1"/>
      <c r="H1"/>
      <c r="I1"/>
      <c r="J1"/>
      <c r="L1"/>
      <c r="M1"/>
      <c r="N1"/>
    </row>
    <row r="2" spans="1:15" x14ac:dyDescent="0.2">
      <c r="A2"/>
      <c r="B2"/>
      <c r="C2"/>
      <c r="D2"/>
      <c r="E2"/>
      <c r="G2"/>
      <c r="H2"/>
      <c r="I2"/>
      <c r="J2"/>
      <c r="L2"/>
      <c r="M2"/>
      <c r="N2"/>
    </row>
    <row r="3" spans="1:15" x14ac:dyDescent="0.2">
      <c r="A3"/>
      <c r="B3"/>
      <c r="C3"/>
      <c r="D3"/>
      <c r="E3"/>
      <c r="G3"/>
      <c r="H3"/>
      <c r="I3"/>
      <c r="J3"/>
      <c r="L3"/>
      <c r="M3"/>
      <c r="N3"/>
    </row>
    <row r="4" spans="1:15" ht="52.5" thickBot="1" x14ac:dyDescent="0.25">
      <c r="A4" s="8" t="s">
        <v>2</v>
      </c>
      <c r="B4" s="8" t="s">
        <v>4</v>
      </c>
      <c r="C4" s="5" t="s">
        <v>28</v>
      </c>
      <c r="D4" s="12" t="s">
        <v>29</v>
      </c>
      <c r="E4" s="4" t="s">
        <v>30</v>
      </c>
      <c r="F4" s="4" t="s">
        <v>31</v>
      </c>
      <c r="G4" s="4" t="s">
        <v>32</v>
      </c>
      <c r="H4" s="4" t="s">
        <v>33</v>
      </c>
      <c r="I4" s="4" t="s">
        <v>34</v>
      </c>
      <c r="J4" s="13" t="s">
        <v>35</v>
      </c>
      <c r="K4" s="13" t="s">
        <v>36</v>
      </c>
      <c r="L4" s="14" t="s">
        <v>37</v>
      </c>
      <c r="M4" s="14" t="s">
        <v>38</v>
      </c>
      <c r="N4" s="15" t="s">
        <v>39</v>
      </c>
      <c r="O4" s="16" t="s">
        <v>40</v>
      </c>
    </row>
    <row r="5" spans="1:15" ht="18" thickBot="1" x14ac:dyDescent="0.25">
      <c r="A5" s="17">
        <v>9429</v>
      </c>
      <c r="B5" s="17" t="s">
        <v>5</v>
      </c>
      <c r="C5" s="18" t="s">
        <v>7</v>
      </c>
      <c r="D5" s="19">
        <v>19</v>
      </c>
      <c r="E5" s="3">
        <v>200</v>
      </c>
      <c r="F5" s="3">
        <v>400</v>
      </c>
      <c r="G5" s="20">
        <v>550</v>
      </c>
      <c r="H5" s="20">
        <v>300</v>
      </c>
      <c r="I5" s="20">
        <v>400</v>
      </c>
      <c r="J5" s="20">
        <f>E5+F5+G5+H5+I5</f>
        <v>1850</v>
      </c>
      <c r="K5" s="20">
        <f>J5/5</f>
        <v>370</v>
      </c>
      <c r="L5" s="21">
        <f>K5/D5</f>
        <v>19.473684210526315</v>
      </c>
      <c r="M5" s="21">
        <v>17</v>
      </c>
      <c r="N5" s="11">
        <f>M5*D5</f>
        <v>323</v>
      </c>
      <c r="O5" s="10">
        <f>N5+(N5*0.08)</f>
        <v>348.84</v>
      </c>
    </row>
    <row r="6" spans="1:15" ht="18" thickBot="1" x14ac:dyDescent="0.25">
      <c r="A6" s="3">
        <v>9429</v>
      </c>
      <c r="B6" s="3" t="s">
        <v>5</v>
      </c>
      <c r="C6" s="22" t="s">
        <v>8</v>
      </c>
      <c r="D6" s="23">
        <v>27.8</v>
      </c>
      <c r="E6" s="6">
        <v>250</v>
      </c>
      <c r="F6" s="6">
        <v>500</v>
      </c>
      <c r="G6" s="20">
        <v>600</v>
      </c>
      <c r="H6" s="20">
        <v>350</v>
      </c>
      <c r="I6" s="20">
        <v>500</v>
      </c>
      <c r="J6" s="20">
        <f t="shared" ref="J6:J22" si="0">E6+F6+G6+H6+I6</f>
        <v>2200</v>
      </c>
      <c r="K6" s="20">
        <f t="shared" ref="K6:K22" si="1">J6/5</f>
        <v>440</v>
      </c>
      <c r="L6" s="21">
        <f t="shared" ref="L6:L22" si="2">K6/D6</f>
        <v>15.827338129496402</v>
      </c>
      <c r="M6" s="21">
        <v>17</v>
      </c>
      <c r="N6" s="11">
        <f t="shared" ref="N6:N22" si="3">M6*D6</f>
        <v>472.6</v>
      </c>
      <c r="O6" s="10">
        <f t="shared" ref="O6:O22" si="4">N6+(N6*0.08)</f>
        <v>510.40800000000002</v>
      </c>
    </row>
    <row r="7" spans="1:15" ht="18" thickBot="1" x14ac:dyDescent="0.35">
      <c r="A7" s="3">
        <v>9429</v>
      </c>
      <c r="B7" s="3" t="s">
        <v>5</v>
      </c>
      <c r="C7" s="24" t="s">
        <v>9</v>
      </c>
      <c r="D7" s="25">
        <v>24.9</v>
      </c>
      <c r="E7" s="7">
        <v>230</v>
      </c>
      <c r="F7" s="7">
        <v>430</v>
      </c>
      <c r="G7" s="20">
        <v>600</v>
      </c>
      <c r="H7" s="20">
        <v>325</v>
      </c>
      <c r="I7" s="20">
        <v>450</v>
      </c>
      <c r="J7" s="20">
        <f t="shared" si="0"/>
        <v>2035</v>
      </c>
      <c r="K7" s="20">
        <f t="shared" si="1"/>
        <v>407</v>
      </c>
      <c r="L7" s="21">
        <f t="shared" si="2"/>
        <v>16.345381526104418</v>
      </c>
      <c r="M7" s="21">
        <v>19</v>
      </c>
      <c r="N7" s="11">
        <f t="shared" si="3"/>
        <v>473.09999999999997</v>
      </c>
      <c r="O7" s="10">
        <f t="shared" si="4"/>
        <v>510.94799999999998</v>
      </c>
    </row>
    <row r="8" spans="1:15" ht="18" thickBot="1" x14ac:dyDescent="0.25">
      <c r="A8" s="3">
        <v>9429</v>
      </c>
      <c r="B8" s="3" t="s">
        <v>5</v>
      </c>
      <c r="C8" s="26" t="s">
        <v>10</v>
      </c>
      <c r="D8" s="19">
        <v>22.2</v>
      </c>
      <c r="E8" s="3">
        <v>220</v>
      </c>
      <c r="F8" s="3">
        <v>420</v>
      </c>
      <c r="G8" s="20">
        <v>600</v>
      </c>
      <c r="H8" s="20">
        <v>320</v>
      </c>
      <c r="I8" s="20">
        <v>450</v>
      </c>
      <c r="J8" s="20">
        <f t="shared" si="0"/>
        <v>2010</v>
      </c>
      <c r="K8" s="20">
        <f t="shared" si="1"/>
        <v>402</v>
      </c>
      <c r="L8" s="21">
        <f t="shared" si="2"/>
        <v>18.108108108108109</v>
      </c>
      <c r="M8" s="21">
        <v>19</v>
      </c>
      <c r="N8" s="11">
        <f t="shared" si="3"/>
        <v>421.8</v>
      </c>
      <c r="O8" s="10">
        <f t="shared" si="4"/>
        <v>455.54399999999998</v>
      </c>
    </row>
    <row r="9" spans="1:15" ht="18" thickBot="1" x14ac:dyDescent="0.25">
      <c r="A9" s="3">
        <v>9429</v>
      </c>
      <c r="B9" s="3" t="s">
        <v>5</v>
      </c>
      <c r="C9" s="22" t="s">
        <v>11</v>
      </c>
      <c r="D9" s="23">
        <v>22.25</v>
      </c>
      <c r="E9" s="6">
        <v>220</v>
      </c>
      <c r="F9" s="6">
        <v>420</v>
      </c>
      <c r="G9" s="20">
        <v>600</v>
      </c>
      <c r="H9" s="20">
        <v>320</v>
      </c>
      <c r="I9" s="20">
        <v>450</v>
      </c>
      <c r="J9" s="20">
        <f t="shared" si="0"/>
        <v>2010</v>
      </c>
      <c r="K9" s="20">
        <f t="shared" si="1"/>
        <v>402</v>
      </c>
      <c r="L9" s="21">
        <f t="shared" si="2"/>
        <v>18.067415730337078</v>
      </c>
      <c r="M9" s="21">
        <v>17</v>
      </c>
      <c r="N9" s="11">
        <f t="shared" si="3"/>
        <v>378.25</v>
      </c>
      <c r="O9" s="10">
        <f t="shared" si="4"/>
        <v>408.51</v>
      </c>
    </row>
    <row r="10" spans="1:15" ht="18" thickBot="1" x14ac:dyDescent="0.25">
      <c r="A10" s="3">
        <v>9429</v>
      </c>
      <c r="B10" s="3" t="s">
        <v>5</v>
      </c>
      <c r="C10" s="22" t="s">
        <v>12</v>
      </c>
      <c r="D10" s="23">
        <v>22.3</v>
      </c>
      <c r="E10" s="6">
        <v>220</v>
      </c>
      <c r="F10" s="6">
        <v>420</v>
      </c>
      <c r="G10" s="20">
        <v>600</v>
      </c>
      <c r="H10" s="20">
        <v>320</v>
      </c>
      <c r="I10" s="20">
        <v>450</v>
      </c>
      <c r="J10" s="20">
        <f t="shared" si="0"/>
        <v>2010</v>
      </c>
      <c r="K10" s="20">
        <f t="shared" si="1"/>
        <v>402</v>
      </c>
      <c r="L10" s="21">
        <f t="shared" si="2"/>
        <v>18.026905829596412</v>
      </c>
      <c r="M10" s="21">
        <v>17</v>
      </c>
      <c r="N10" s="11">
        <f t="shared" si="3"/>
        <v>379.1</v>
      </c>
      <c r="O10" s="10">
        <f t="shared" si="4"/>
        <v>409.428</v>
      </c>
    </row>
    <row r="11" spans="1:15" ht="18" thickBot="1" x14ac:dyDescent="0.25">
      <c r="A11" s="3">
        <v>9429</v>
      </c>
      <c r="B11" s="3" t="s">
        <v>5</v>
      </c>
      <c r="C11" s="22" t="s">
        <v>13</v>
      </c>
      <c r="D11" s="23">
        <v>23.4</v>
      </c>
      <c r="E11" s="6">
        <v>240</v>
      </c>
      <c r="F11" s="6">
        <v>420</v>
      </c>
      <c r="G11" s="20">
        <v>600</v>
      </c>
      <c r="H11" s="20">
        <v>330</v>
      </c>
      <c r="I11" s="20">
        <v>450</v>
      </c>
      <c r="J11" s="20">
        <f t="shared" si="0"/>
        <v>2040</v>
      </c>
      <c r="K11" s="20">
        <f t="shared" si="1"/>
        <v>408</v>
      </c>
      <c r="L11" s="21">
        <f t="shared" si="2"/>
        <v>17.435897435897438</v>
      </c>
      <c r="M11" s="21">
        <v>17</v>
      </c>
      <c r="N11" s="11">
        <f t="shared" si="3"/>
        <v>397.79999999999995</v>
      </c>
      <c r="O11" s="10">
        <f t="shared" si="4"/>
        <v>429.62399999999997</v>
      </c>
    </row>
    <row r="12" spans="1:15" ht="18" thickBot="1" x14ac:dyDescent="0.25">
      <c r="A12" s="3">
        <v>9429</v>
      </c>
      <c r="B12" s="3" t="s">
        <v>5</v>
      </c>
      <c r="C12" s="22" t="s">
        <v>14</v>
      </c>
      <c r="D12" s="23">
        <v>24.1</v>
      </c>
      <c r="E12" s="6">
        <v>230</v>
      </c>
      <c r="F12" s="6">
        <v>430</v>
      </c>
      <c r="G12" s="20">
        <v>600</v>
      </c>
      <c r="H12" s="20">
        <v>350</v>
      </c>
      <c r="I12" s="20">
        <v>480</v>
      </c>
      <c r="J12" s="20">
        <f t="shared" si="0"/>
        <v>2090</v>
      </c>
      <c r="K12" s="20">
        <f t="shared" si="1"/>
        <v>418</v>
      </c>
      <c r="L12" s="21">
        <f t="shared" si="2"/>
        <v>17.344398340248961</v>
      </c>
      <c r="M12" s="21">
        <v>17</v>
      </c>
      <c r="N12" s="11">
        <f t="shared" si="3"/>
        <v>409.70000000000005</v>
      </c>
      <c r="O12" s="10">
        <f t="shared" si="4"/>
        <v>442.47600000000006</v>
      </c>
    </row>
    <row r="13" spans="1:15" ht="18" thickBot="1" x14ac:dyDescent="0.25">
      <c r="A13" s="3">
        <v>9429</v>
      </c>
      <c r="B13" s="3" t="s">
        <v>5</v>
      </c>
      <c r="C13" s="22" t="s">
        <v>15</v>
      </c>
      <c r="D13" s="19">
        <v>22.9</v>
      </c>
      <c r="E13" s="6">
        <v>220</v>
      </c>
      <c r="F13" s="6">
        <v>425</v>
      </c>
      <c r="G13" s="20">
        <v>600</v>
      </c>
      <c r="H13" s="20">
        <v>320</v>
      </c>
      <c r="I13" s="20">
        <v>450</v>
      </c>
      <c r="J13" s="20">
        <f t="shared" si="0"/>
        <v>2015</v>
      </c>
      <c r="K13" s="20">
        <f t="shared" si="1"/>
        <v>403</v>
      </c>
      <c r="L13" s="21">
        <f t="shared" si="2"/>
        <v>17.598253275109172</v>
      </c>
      <c r="M13" s="21">
        <v>19</v>
      </c>
      <c r="N13" s="11">
        <f t="shared" si="3"/>
        <v>435.09999999999997</v>
      </c>
      <c r="O13" s="10">
        <f t="shared" si="4"/>
        <v>469.90799999999996</v>
      </c>
    </row>
    <row r="14" spans="1:15" ht="18" thickBot="1" x14ac:dyDescent="0.25">
      <c r="A14" s="3">
        <v>9429</v>
      </c>
      <c r="B14" s="3" t="s">
        <v>5</v>
      </c>
      <c r="C14" s="22" t="s">
        <v>23</v>
      </c>
      <c r="D14" s="23">
        <v>22.2</v>
      </c>
      <c r="E14" s="6"/>
      <c r="F14" s="6"/>
      <c r="G14" s="20"/>
      <c r="H14" s="20"/>
      <c r="I14" s="20"/>
      <c r="J14" s="20"/>
      <c r="K14" s="20"/>
      <c r="L14" s="21">
        <f t="shared" si="2"/>
        <v>0</v>
      </c>
      <c r="M14" s="21">
        <v>19</v>
      </c>
      <c r="N14" s="11">
        <f t="shared" si="3"/>
        <v>421.8</v>
      </c>
      <c r="O14" s="10">
        <f t="shared" si="4"/>
        <v>455.54399999999998</v>
      </c>
    </row>
    <row r="15" spans="1:15" ht="18" thickBot="1" x14ac:dyDescent="0.25">
      <c r="A15" s="3">
        <v>9429</v>
      </c>
      <c r="B15" s="3" t="s">
        <v>5</v>
      </c>
      <c r="C15" s="22" t="s">
        <v>24</v>
      </c>
      <c r="D15" s="23">
        <v>22.25</v>
      </c>
      <c r="E15" s="6"/>
      <c r="F15" s="6"/>
      <c r="G15" s="20"/>
      <c r="H15" s="20"/>
      <c r="I15" s="20"/>
      <c r="J15" s="20"/>
      <c r="K15" s="20"/>
      <c r="L15" s="21">
        <f t="shared" si="2"/>
        <v>0</v>
      </c>
      <c r="M15" s="21">
        <v>17</v>
      </c>
      <c r="N15" s="11">
        <f t="shared" si="3"/>
        <v>378.25</v>
      </c>
      <c r="O15" s="10">
        <f t="shared" si="4"/>
        <v>408.51</v>
      </c>
    </row>
    <row r="16" spans="1:15" ht="18" thickBot="1" x14ac:dyDescent="0.25">
      <c r="A16" s="3">
        <v>9429</v>
      </c>
      <c r="B16" s="3" t="s">
        <v>5</v>
      </c>
      <c r="C16" s="22" t="s">
        <v>25</v>
      </c>
      <c r="D16" s="23">
        <v>22.3</v>
      </c>
      <c r="E16" s="6"/>
      <c r="F16" s="6"/>
      <c r="G16" s="20"/>
      <c r="H16" s="20"/>
      <c r="I16" s="20"/>
      <c r="J16" s="20"/>
      <c r="K16" s="20"/>
      <c r="L16" s="21">
        <f t="shared" si="2"/>
        <v>0</v>
      </c>
      <c r="M16" s="21">
        <v>17</v>
      </c>
      <c r="N16" s="11">
        <f t="shared" si="3"/>
        <v>379.1</v>
      </c>
      <c r="O16" s="10">
        <f t="shared" si="4"/>
        <v>409.428</v>
      </c>
    </row>
    <row r="17" spans="1:15" ht="18" thickBot="1" x14ac:dyDescent="0.25">
      <c r="A17" s="3">
        <v>9429</v>
      </c>
      <c r="B17" s="3" t="s">
        <v>5</v>
      </c>
      <c r="C17" s="22" t="s">
        <v>16</v>
      </c>
      <c r="D17" s="19">
        <v>23.4</v>
      </c>
      <c r="E17" s="3">
        <v>230</v>
      </c>
      <c r="F17" s="3">
        <v>430</v>
      </c>
      <c r="G17" s="20">
        <v>600</v>
      </c>
      <c r="H17" s="20">
        <v>330</v>
      </c>
      <c r="I17" s="20">
        <v>450</v>
      </c>
      <c r="J17" s="20">
        <f t="shared" si="0"/>
        <v>2040</v>
      </c>
      <c r="K17" s="20">
        <f t="shared" si="1"/>
        <v>408</v>
      </c>
      <c r="L17" s="21">
        <f t="shared" si="2"/>
        <v>17.435897435897438</v>
      </c>
      <c r="M17" s="21">
        <v>17</v>
      </c>
      <c r="N17" s="11">
        <f t="shared" si="3"/>
        <v>397.79999999999995</v>
      </c>
      <c r="O17" s="10">
        <f t="shared" si="4"/>
        <v>429.62399999999997</v>
      </c>
    </row>
    <row r="18" spans="1:15" ht="18" thickBot="1" x14ac:dyDescent="0.25">
      <c r="A18" s="3">
        <v>9429</v>
      </c>
      <c r="B18" s="3" t="s">
        <v>5</v>
      </c>
      <c r="C18" s="22" t="s">
        <v>17</v>
      </c>
      <c r="D18" s="23">
        <v>24.1</v>
      </c>
      <c r="E18" s="6">
        <v>240</v>
      </c>
      <c r="F18" s="6">
        <v>450</v>
      </c>
      <c r="G18" s="20">
        <v>600</v>
      </c>
      <c r="H18" s="20">
        <v>350</v>
      </c>
      <c r="I18" s="20">
        <v>450</v>
      </c>
      <c r="J18" s="20">
        <f t="shared" si="0"/>
        <v>2090</v>
      </c>
      <c r="K18" s="20">
        <f t="shared" si="1"/>
        <v>418</v>
      </c>
      <c r="L18" s="21">
        <f t="shared" si="2"/>
        <v>17.344398340248961</v>
      </c>
      <c r="M18" s="21">
        <v>17</v>
      </c>
      <c r="N18" s="11">
        <f t="shared" si="3"/>
        <v>409.70000000000005</v>
      </c>
      <c r="O18" s="10">
        <f t="shared" si="4"/>
        <v>442.47600000000006</v>
      </c>
    </row>
    <row r="19" spans="1:15" ht="18" thickBot="1" x14ac:dyDescent="0.25">
      <c r="A19" s="3">
        <v>9429</v>
      </c>
      <c r="B19" s="3" t="s">
        <v>5</v>
      </c>
      <c r="C19" s="22" t="s">
        <v>18</v>
      </c>
      <c r="D19" s="23">
        <v>22.9</v>
      </c>
      <c r="E19" s="6">
        <v>220</v>
      </c>
      <c r="F19" s="6">
        <v>420</v>
      </c>
      <c r="G19" s="20">
        <v>600</v>
      </c>
      <c r="H19" s="20">
        <v>320</v>
      </c>
      <c r="I19" s="20">
        <v>450</v>
      </c>
      <c r="J19" s="20">
        <f t="shared" si="0"/>
        <v>2010</v>
      </c>
      <c r="K19" s="20">
        <f t="shared" si="1"/>
        <v>402</v>
      </c>
      <c r="L19" s="21">
        <f t="shared" si="2"/>
        <v>17.554585152838428</v>
      </c>
      <c r="M19" s="21">
        <v>19</v>
      </c>
      <c r="N19" s="11">
        <f t="shared" si="3"/>
        <v>435.09999999999997</v>
      </c>
      <c r="O19" s="10">
        <f t="shared" si="4"/>
        <v>469.90799999999996</v>
      </c>
    </row>
    <row r="20" spans="1:15" ht="18" thickBot="1" x14ac:dyDescent="0.25">
      <c r="A20" s="3">
        <v>9429</v>
      </c>
      <c r="B20" s="3" t="s">
        <v>5</v>
      </c>
      <c r="C20" s="22" t="s">
        <v>19</v>
      </c>
      <c r="D20" s="23">
        <v>48.65</v>
      </c>
      <c r="E20" s="6">
        <v>450</v>
      </c>
      <c r="F20" s="6">
        <v>700</v>
      </c>
      <c r="G20" s="20">
        <v>800</v>
      </c>
      <c r="H20" s="20">
        <v>500</v>
      </c>
      <c r="I20" s="20">
        <v>800</v>
      </c>
      <c r="J20" s="20">
        <f t="shared" si="0"/>
        <v>3250</v>
      </c>
      <c r="K20" s="20">
        <f t="shared" si="1"/>
        <v>650</v>
      </c>
      <c r="L20" s="21">
        <f t="shared" si="2"/>
        <v>13.360739979445016</v>
      </c>
      <c r="M20" s="21">
        <v>19</v>
      </c>
      <c r="N20" s="11">
        <f t="shared" si="3"/>
        <v>924.35</v>
      </c>
      <c r="O20" s="10">
        <f t="shared" si="4"/>
        <v>998.298</v>
      </c>
    </row>
    <row r="21" spans="1:15" ht="18" thickBot="1" x14ac:dyDescent="0.25">
      <c r="A21" s="3">
        <v>9429</v>
      </c>
      <c r="B21" s="3" t="s">
        <v>5</v>
      </c>
      <c r="C21" s="22" t="s">
        <v>20</v>
      </c>
      <c r="D21" s="23">
        <v>48.15</v>
      </c>
      <c r="E21" s="6">
        <v>450</v>
      </c>
      <c r="F21" s="6">
        <v>700</v>
      </c>
      <c r="G21" s="20">
        <v>800</v>
      </c>
      <c r="H21" s="20">
        <v>500</v>
      </c>
      <c r="I21" s="20">
        <v>800</v>
      </c>
      <c r="J21" s="20">
        <f t="shared" si="0"/>
        <v>3250</v>
      </c>
      <c r="K21" s="20">
        <f t="shared" si="1"/>
        <v>650</v>
      </c>
      <c r="L21" s="21">
        <f t="shared" si="2"/>
        <v>13.499480789200415</v>
      </c>
      <c r="M21" s="21">
        <v>19</v>
      </c>
      <c r="N21" s="11">
        <f t="shared" si="3"/>
        <v>914.85</v>
      </c>
      <c r="O21" s="10">
        <f t="shared" si="4"/>
        <v>988.03800000000001</v>
      </c>
    </row>
    <row r="22" spans="1:15" ht="17.25" x14ac:dyDescent="0.2">
      <c r="A22" s="3">
        <v>9429</v>
      </c>
      <c r="B22" s="3" t="s">
        <v>5</v>
      </c>
      <c r="C22" s="27" t="s">
        <v>21</v>
      </c>
      <c r="D22" s="28">
        <v>52.9</v>
      </c>
      <c r="E22" s="6">
        <v>500</v>
      </c>
      <c r="F22" s="6">
        <v>800</v>
      </c>
      <c r="G22" s="20">
        <v>1000</v>
      </c>
      <c r="H22" s="20">
        <v>550</v>
      </c>
      <c r="I22" s="20">
        <v>800</v>
      </c>
      <c r="J22" s="20">
        <f t="shared" si="0"/>
        <v>3650</v>
      </c>
      <c r="K22" s="20">
        <f t="shared" si="1"/>
        <v>730</v>
      </c>
      <c r="L22" s="21">
        <f t="shared" si="2"/>
        <v>13.799621928166353</v>
      </c>
      <c r="M22" s="21">
        <v>19</v>
      </c>
      <c r="N22" s="11">
        <f t="shared" si="3"/>
        <v>1005.1</v>
      </c>
      <c r="O22" s="10">
        <f t="shared" si="4"/>
        <v>1085.508</v>
      </c>
    </row>
    <row r="23" spans="1:15" ht="25.5" x14ac:dyDescent="0.2">
      <c r="A23" s="29"/>
      <c r="B23" s="29"/>
      <c r="C23" s="30"/>
      <c r="D23" s="31"/>
      <c r="E23" s="32"/>
      <c r="F23" s="33"/>
      <c r="G23" s="34"/>
      <c r="H23" s="34"/>
      <c r="I23" s="34"/>
      <c r="J23" s="34"/>
      <c r="K23" s="35" t="s">
        <v>41</v>
      </c>
      <c r="L23" s="36">
        <f>(L5+L6+L7+L8+L9+L10+L11+L12+L13+L17+L18+L19+L20+L21+L22)/15</f>
        <v>16.748140414081394</v>
      </c>
    </row>
    <row r="24" spans="1:15" x14ac:dyDescent="0.2">
      <c r="A24"/>
      <c r="B24"/>
      <c r="C24"/>
      <c r="D24"/>
      <c r="E24"/>
      <c r="G24"/>
      <c r="H24"/>
      <c r="I24"/>
      <c r="J24"/>
      <c r="K24" s="37" t="s">
        <v>40</v>
      </c>
      <c r="L24" s="36">
        <f>L23+(L23*0.08)</f>
        <v>18.087991647207907</v>
      </c>
    </row>
    <row r="26" spans="1:15" x14ac:dyDescent="0.2">
      <c r="A26" s="9"/>
      <c r="B26" s="9"/>
      <c r="C26" s="62"/>
      <c r="D26" s="62"/>
      <c r="E26" s="9"/>
      <c r="F26" s="40"/>
      <c r="G26" s="39"/>
      <c r="H26" s="39"/>
      <c r="I26" s="39"/>
      <c r="J26" s="39"/>
    </row>
    <row r="27" spans="1:15" x14ac:dyDescent="0.2">
      <c r="A27" s="9"/>
      <c r="B27" s="9"/>
      <c r="C27" s="62"/>
      <c r="D27" s="62"/>
      <c r="E27" s="9"/>
      <c r="F27" s="40"/>
      <c r="G27" s="39"/>
      <c r="H27" s="39"/>
      <c r="I27" s="39"/>
      <c r="J27" s="39"/>
    </row>
    <row r="28" spans="1:15" x14ac:dyDescent="0.2">
      <c r="F28" s="33"/>
    </row>
    <row r="29" spans="1:15" x14ac:dyDescent="0.2">
      <c r="F29" s="33"/>
    </row>
    <row r="30" spans="1:15" ht="15" x14ac:dyDescent="0.2">
      <c r="F30" s="41"/>
    </row>
    <row r="31" spans="1:15" ht="15" x14ac:dyDescent="0.2">
      <c r="F31" s="31"/>
    </row>
    <row r="32" spans="1:15" ht="15" x14ac:dyDescent="0.2">
      <c r="F32" s="42"/>
    </row>
    <row r="33" spans="2:6" ht="15" x14ac:dyDescent="0.2">
      <c r="F33" s="41"/>
    </row>
    <row r="34" spans="2:6" ht="15" x14ac:dyDescent="0.2">
      <c r="B34" s="1">
        <v>2600</v>
      </c>
      <c r="C34" s="43">
        <f>B34*36</f>
        <v>93600</v>
      </c>
      <c r="D34" s="38">
        <f>C34*0.06</f>
        <v>5616</v>
      </c>
      <c r="F34" s="31"/>
    </row>
    <row r="35" spans="2:6" ht="15" x14ac:dyDescent="0.2">
      <c r="F35" s="31"/>
    </row>
    <row r="36" spans="2:6" ht="15" x14ac:dyDescent="0.2">
      <c r="F36" s="31"/>
    </row>
    <row r="37" spans="2:6" ht="15" x14ac:dyDescent="0.2">
      <c r="F37" s="31"/>
    </row>
    <row r="38" spans="2:6" ht="15" x14ac:dyDescent="0.2">
      <c r="F38" s="41"/>
    </row>
    <row r="39" spans="2:6" ht="15" x14ac:dyDescent="0.2">
      <c r="F39" s="31"/>
    </row>
    <row r="40" spans="2:6" ht="15" x14ac:dyDescent="0.2">
      <c r="F40" s="31"/>
    </row>
    <row r="41" spans="2:6" ht="15" x14ac:dyDescent="0.2">
      <c r="F41" s="31"/>
    </row>
    <row r="42" spans="2:6" ht="15" x14ac:dyDescent="0.2">
      <c r="F42" s="41"/>
    </row>
    <row r="43" spans="2:6" ht="15" x14ac:dyDescent="0.2">
      <c r="F43" s="31"/>
    </row>
    <row r="44" spans="2:6" ht="15" x14ac:dyDescent="0.2">
      <c r="F44" s="31"/>
    </row>
    <row r="45" spans="2:6" ht="15" x14ac:dyDescent="0.2">
      <c r="F45" s="31"/>
    </row>
    <row r="46" spans="2:6" ht="15" x14ac:dyDescent="0.2">
      <c r="F46" s="31"/>
    </row>
    <row r="47" spans="2:6" ht="15" x14ac:dyDescent="0.2">
      <c r="F47" s="31"/>
    </row>
    <row r="48" spans="2:6" x14ac:dyDescent="0.2">
      <c r="F48" s="33"/>
    </row>
    <row r="49" spans="6:6" x14ac:dyDescent="0.2">
      <c r="F49" s="33"/>
    </row>
  </sheetData>
  <mergeCells count="2">
    <mergeCell ref="C26:D26"/>
    <mergeCell ref="C27:D2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Sheet1</vt:lpstr>
      <vt:lpstr>Sayfa1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Egemen</dc:creator>
  <cp:lastModifiedBy>Egemen</cp:lastModifiedBy>
  <cp:lastPrinted>2021-01-04T07:28:34Z</cp:lastPrinted>
  <dcterms:created xsi:type="dcterms:W3CDTF">2020-12-09T11:13:50Z</dcterms:created>
  <dcterms:modified xsi:type="dcterms:W3CDTF">2021-01-04T07:28:51Z</dcterms:modified>
</cp:coreProperties>
</file>